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362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<sst xmlns="http://schemas.openxmlformats.org/spreadsheetml/2006/main" count="157" uniqueCount="150">
  <si>
    <t>(грн.)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</si>
  <si>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</si>
  <si>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</si>
  <si>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</si>
  <si>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</si>
  <si>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</si>
  <si>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</si>
  <si>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</si>
  <si>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</si>
  <si>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</si>
  <si>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</si>
  <si>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</si>
  <si>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</si>
  <si>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</si>
  <si>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</si>
  <si>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</si>
  <si>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</si>
  <si>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</si>
  <si>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</si>
  <si>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</si>
  <si>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</si>
  <si>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</si>
  <si>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</si>
  <si>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</si>
  <si>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</si>
  <si>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</si>
  <si>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</si>
  <si>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</si>
  <si>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</si>
  <si>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</si>
  <si>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</si>
  <si>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</si>
  <si>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</si>
  <si>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</si>
  <si>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</si>
  <si>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</si>
  <si>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</si>
  <si>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</si>
  <si>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</si>
  <si>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</si>
  <si>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</si>
  <si>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</si>
  <si>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</si>
  <si>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</si>
  <si>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</si>
  <si>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</si>
  <si>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</si>
  <si>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</si>
  <si>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</si>
  <si>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</si>
  <si>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</si>
  <si>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</si>
  <si>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</si>
  <si>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</si>
  <si>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</si>
  <si>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</si>
  <si>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</si>
  <si>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</si>
  <si>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</si>
  <si>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</si>
  <si>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</si>
  <si>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</si>
  <si>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</si>
  <si>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</si>
  <si>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</si>
  <si>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</si>
  <si>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</si>
  <si>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</si>
  <si>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Освітня субвенція з державного бюджету місцевим бюджетам</t>
  </si>
  <si>
    <t>ВСЬОГО ДОХОДІВ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</si>
  <si>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</si>
  <si>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Найменування надходжень</t>
  </si>
  <si>
    <t>% виконання</t>
  </si>
  <si>
    <t>Фактично надійшло</t>
  </si>
  <si>
    <t>Збір за провадження деяких видів підприємницької діяльності</t>
  </si>
  <si>
    <t>Збір за провадження торгівельної діяльності(роздрібна торгівля),сплачений фізичними особами</t>
  </si>
  <si>
    <t>Збір за провадження торгівельної діяльності(роздрібна торгівля),сплачений юридичними особами</t>
  </si>
  <si>
    <t>Збір за провадження торгівельної діяльності(ресторанне господарство),сплачений фізичними особами</t>
  </si>
  <si>
    <t>Збір за провадження торгівельної діяльності(оптова торгівля),сплачений юридичними особами</t>
  </si>
  <si>
    <t>Збір за провадження торгівельної діяльності(ресторанне господарство),сплачений юридичними особами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</si>
  <si>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</si>
  <si>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</si>
  <si>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</si>
  <si>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Збір за провадження торгівельної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</si>
  <si>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Інші джерела власних надходжень бюджетних установ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</si>
  <si>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держава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</si>
  <si>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</si>
  <si>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</si>
  <si>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</si>
  <si>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лісових ресурсів</t>
  </si>
  <si>
    <t>Рентна плата та плата за використання інших природних ресурсів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</si>
  <si>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 водопостачання та водовідведення, що вироблялися та постачалися населенню, яка виникла у звязку з невідповідністю фактичної вартості </t>
  </si>
  <si>
    <t>Стабілізаційна дотація</t>
  </si>
  <si>
    <t>РАЗОМ ДОХОДІВ без урахування трансфертів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</si>
  <si>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</si>
  <si>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особами,які є власниками об`єктів нежитлової нерухомості</t>
  </si>
  <si>
    <t>Плата за розміщення тимчасово вільних коштів місцевих бюджетів </t>
  </si>
  <si>
    <t>Адміністративний збір за державну реєстрацію речових прав на нерухоме майно та їх обтяжень</t>
  </si>
  <si>
    <t>Медична субвенція з державного бюджету місцевим бюджетам</t>
  </si>
  <si>
    <t>Єдиний податок з фізичних осіб, нарахований до 1 січня 2011р.</t>
  </si>
  <si>
    <t xml:space="preserve">    Додаток  1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</si>
  <si>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</si>
  <si>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</si>
  <si>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</si>
  <si>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</si>
  <si>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</si>
  <si>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Секретар міської ради</t>
  </si>
  <si>
    <t>14021900   140319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</si>
  <si>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</si>
  <si>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</si>
  <si>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</si>
  <si>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</si>
  <si>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</si>
  <si>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</si>
  <si>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</si>
  <si>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</si>
  <si>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</si>
  <si>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Інші субвенції з місцевого бюджету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</si>
  <si>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</si>
  <si>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</si>
  <si>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</si>
  <si>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</si>
  <si>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</si>
  <si>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</si>
  <si>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</si>
  <si>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</si>
  <si>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Плата за встановлення земельного сервітуту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</si>
  <si>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</si>
  <si>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</si>
  <si>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</si>
  <si>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</si>
  <si>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</si>
  <si>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Збір за припаркування автотранспорту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</si>
  <si>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</si>
  <si>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</si>
  <si>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Затверджено розписом на 2020 рік з урахуванням змін</t>
  </si>
  <si>
    <t xml:space="preserve">Звіт про виконання доходної частини бюджету Славутської міської 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</si>
  <si>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</si>
  <si>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</si>
  <si>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</si>
  <si>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інвалідністю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</si>
  <si>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</si>
  <si>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</si>
  <si>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</si>
  <si>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</si>
  <si>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</si>
  <si>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</si>
  <si>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до рішення міської ради від 05.02.2021 року № 7-4/2021 "Про затвердження звіту про виконання бюджету Славутської міської об'єднаної територіальної громади за 2020 рік, в тому числі про використання коштів резервного фонду бюджету Славутської міської об'єднаної територіальної громади за 2020 рік"</t>
  </si>
  <si>
    <t>Світлана ФЕДОРЧУК</t>
  </si>
  <si>
    <t xml:space="preserve">об'єднаної територіальної громади за 2020 рік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</si>
</sst>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0&quot;р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5"/>
      <name val="Times New Roman"/>
      <family val="1"/>
    </font>
    <font>
      <sz val="9.5"/>
      <name val="Arial Cyr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29" fillId="14" borderId="1" applyNumberFormat="0" applyAlignment="0" applyProtection="0"/>
    <xf numFmtId="9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1" applyNumberFormat="0" applyAlignment="0" applyProtection="0"/>
    <xf numFmtId="0" fontId="11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5" borderId="0" applyNumberFormat="0" applyBorder="0" applyAlignment="0" applyProtection="0"/>
    <xf numFmtId="0" fontId="0" fillId="26" borderId="8" applyNumberFormat="0" applyFon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27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27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3" fontId="2" fillId="27" borderId="10" xfId="0" applyNumberFormat="1" applyFont="1" applyFill="1" applyBorder="1" applyAlignment="1">
      <alignment vertical="center"/>
    </xf>
    <xf numFmtId="188" fontId="2" fillId="27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Ввід" xfId="51"/>
    <cellStyle name="Percent" xfId="52"/>
    <cellStyle name="Гарний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в'язана клітинка" xfId="61"/>
    <cellStyle name="Колірна тема 1" xfId="62"/>
    <cellStyle name="Колірна тема 2" xfId="63"/>
    <cellStyle name="Колірна тема 3" xfId="64"/>
    <cellStyle name="Колірна тема 4" xfId="65"/>
    <cellStyle name="Колірна тема 5" xfId="66"/>
    <cellStyle name="Колірна тема 6" xfId="67"/>
    <cellStyle name="Контрольна клітинка" xfId="68"/>
    <cellStyle name="Назва" xfId="69"/>
    <cellStyle name="Нейтральний" xfId="70"/>
    <cellStyle name="Обчислення" xfId="71"/>
    <cellStyle name="Followed Hyperlink" xfId="72"/>
    <cellStyle name="Підсумок" xfId="73"/>
    <cellStyle name="Поганий" xfId="74"/>
    <cellStyle name="Примітка" xfId="75"/>
    <cellStyle name="Результат" xfId="76"/>
    <cellStyle name="Текст попередження" xfId="77"/>
    <cellStyle name="Текст пояснення" xfId="78"/>
    <cellStyle name="Comma" xfId="79"/>
    <cellStyle name="Comma [0]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view="pageBreakPreview" zoomScale="115" zoomScaleSheetLayoutView="115" zoomScalePageLayoutView="0" workbookViewId="0" topLeftCell="A1">
      <selection activeCell="A5" sqref="A5:H5"/>
    </sheetView>
  </sheetViews>
  <sheetFormatPr defaultColWidth="9.00390625" defaultRowHeight="12.75"/>
  <cols>
    <col min="1" max="1" width="8.75390625" style="1" customWidth="1"/>
    <col min="2" max="2" width="52.00390625" style="1" customWidth="1"/>
    <col min="3" max="3" width="11.625" style="17" customWidth="1"/>
    <col min="4" max="4" width="10.625" style="17" customWidth="1"/>
    <col min="5" max="5" width="7.25390625" style="17" customWidth="1"/>
    <col min="6" max="6" width="11.25390625" style="17" customWidth="1"/>
    <col min="7" max="7" width="9.875" style="17" customWidth="1"/>
    <col min="8" max="8" width="7.25390625" style="17" customWidth="1"/>
    <col min="9" max="16384" width="9.125" style="1" customWidth="1"/>
  </cols>
  <sheetData>
    <row r="1" spans="1:8" ht="12.75">
      <c r="A1" s="13"/>
      <c r="C1" s="54" t="s">
        <v>100</v>
      </c>
      <c r="D1" s="54"/>
      <c r="E1" s="54"/>
      <c r="F1" s="54"/>
      <c r="G1" s="54"/>
      <c r="H1" s="54"/>
    </row>
    <row r="2" spans="1:8" ht="71.25" customHeight="1">
      <c r="A2" s="13"/>
      <c r="C2" s="55" t="s">
        <v>147</v>
      </c>
      <c r="D2" s="55"/>
      <c r="E2" s="55"/>
      <c r="F2" s="55"/>
      <c r="G2" s="55"/>
      <c r="H2" s="55"/>
    </row>
    <row r="3" spans="1:8" ht="12.75">
      <c r="A3" s="13"/>
      <c r="E3" s="58"/>
      <c r="F3" s="58"/>
      <c r="G3" s="58"/>
      <c r="H3" s="58"/>
    </row>
    <row r="4" spans="1:8" ht="24" customHeight="1">
      <c r="A4" s="59" t="s">
        <v>136</v>
      </c>
      <c r="B4" s="60"/>
      <c r="C4" s="60"/>
      <c r="D4" s="60"/>
      <c r="E4" s="60"/>
      <c r="F4" s="60"/>
      <c r="G4" s="60"/>
      <c r="H4" s="60"/>
    </row>
    <row r="5" spans="1:8" ht="23.25" customHeight="1">
      <c r="A5" s="50" t="s">
        <v>149</v>
      </c>
      <c r="B5" s="50"/>
      <c r="C5" s="50"/>
      <c r="D5" s="50"/>
      <c r="E5" s="50"/>
      <c r="F5" s="50"/>
      <c r="G5" s="50"/>
      <c r="H5" s="50"/>
    </row>
    <row r="6" spans="1:7" ht="14.25" customHeight="1">
      <c r="A6" s="13"/>
      <c r="E6" s="26"/>
      <c r="G6" s="27" t="s">
        <v>0</v>
      </c>
    </row>
    <row r="7" spans="1:8" ht="21" customHeight="1">
      <c r="A7" s="44" t="s">
        <v>1</v>
      </c>
      <c r="B7" s="45" t="s">
        <v>71</v>
      </c>
      <c r="C7" s="51" t="s">
        <v>2</v>
      </c>
      <c r="D7" s="51"/>
      <c r="E7" s="51"/>
      <c r="F7" s="41" t="s">
        <v>3</v>
      </c>
      <c r="G7" s="42"/>
      <c r="H7" s="43"/>
    </row>
    <row r="8" spans="1:8" ht="12.75" customHeight="1">
      <c r="A8" s="44"/>
      <c r="B8" s="45"/>
      <c r="C8" s="52" t="s">
        <v>135</v>
      </c>
      <c r="D8" s="52" t="s">
        <v>73</v>
      </c>
      <c r="E8" s="46" t="s">
        <v>72</v>
      </c>
      <c r="F8" s="48" t="s">
        <v>135</v>
      </c>
      <c r="G8" s="52" t="s">
        <v>73</v>
      </c>
      <c r="H8" s="56" t="s">
        <v>72</v>
      </c>
    </row>
    <row r="9" spans="1:8" ht="68.25" customHeight="1">
      <c r="A9" s="44"/>
      <c r="B9" s="45"/>
      <c r="C9" s="53"/>
      <c r="D9" s="47"/>
      <c r="E9" s="47"/>
      <c r="F9" s="49"/>
      <c r="G9" s="47"/>
      <c r="H9" s="57"/>
    </row>
    <row r="10" spans="1:8" s="9" customFormat="1" ht="12.75">
      <c r="A10" s="8">
        <v>1</v>
      </c>
      <c r="B10" s="8">
        <v>2</v>
      </c>
      <c r="C10" s="18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</row>
    <row r="11" spans="1:8" ht="12.75">
      <c r="A11" s="2">
        <v>10000000</v>
      </c>
      <c r="B11" s="5" t="s">
        <v>4</v>
      </c>
      <c r="C11" s="20">
        <f>C12+C26+C35+C62+C20+C32</f>
        <v>167547600</v>
      </c>
      <c r="D11" s="20">
        <f>D12+D26+D35+D62+D20+D32</f>
        <v>170656048.82</v>
      </c>
      <c r="E11" s="12">
        <f>D11/C11*100</f>
        <v>101.8552631132884</v>
      </c>
      <c r="F11" s="20">
        <f>F12+F26+F35+F62</f>
        <v>110100</v>
      </c>
      <c r="G11" s="20">
        <f>G12+G26+G35+G62+G49</f>
        <v>67780.29</v>
      </c>
      <c r="H11" s="12">
        <f>G11/F11*100</f>
        <v>61.56247956403269</v>
      </c>
    </row>
    <row r="12" spans="1:8" ht="25.5">
      <c r="A12" s="2">
        <v>11000000</v>
      </c>
      <c r="B12" s="5" t="s">
        <v>5</v>
      </c>
      <c r="C12" s="20">
        <f>C13+C18</f>
        <v>98611500</v>
      </c>
      <c r="D12" s="20">
        <f>D13+D18</f>
        <v>99299691.31999998</v>
      </c>
      <c r="E12" s="12">
        <f aca="true" t="shared" si="0" ref="E12:E25">D12/C12*100</f>
        <v>100.6978814032846</v>
      </c>
      <c r="F12" s="20">
        <f>F13+F18</f>
        <v>0</v>
      </c>
      <c r="G12" s="20">
        <f>G13+G18</f>
        <v>0</v>
      </c>
      <c r="H12" s="30">
        <v>0</v>
      </c>
    </row>
    <row r="13" spans="1:8" ht="12.75">
      <c r="A13" s="2">
        <v>11010000</v>
      </c>
      <c r="B13" s="5" t="s">
        <v>6</v>
      </c>
      <c r="C13" s="20">
        <f>C14+C15+C16+C17</f>
        <v>98556300</v>
      </c>
      <c r="D13" s="20">
        <f>D14+D15+D16+D17</f>
        <v>99244401.31999998</v>
      </c>
      <c r="E13" s="12">
        <f t="shared" si="0"/>
        <v>100.6981809584978</v>
      </c>
      <c r="F13" s="20">
        <f>F14+F15+F16+F17</f>
        <v>0</v>
      </c>
      <c r="G13" s="20">
        <f>G14+G15+G16+G17</f>
        <v>0</v>
      </c>
      <c r="H13" s="30">
        <v>0</v>
      </c>
    </row>
    <row r="14" spans="1:8" ht="27.75" customHeight="1">
      <c r="A14" s="3">
        <v>11010100</v>
      </c>
      <c r="B14" s="6" t="s">
        <v>7</v>
      </c>
      <c r="C14" s="21">
        <v>90996400</v>
      </c>
      <c r="D14" s="21">
        <v>91506998.1</v>
      </c>
      <c r="E14" s="16">
        <f t="shared" si="0"/>
        <v>100.56111901130154</v>
      </c>
      <c r="F14" s="21">
        <v>0</v>
      </c>
      <c r="G14" s="23">
        <v>0</v>
      </c>
      <c r="H14" s="31">
        <v>0</v>
      </c>
    </row>
    <row r="15" spans="1:8" ht="52.5" customHeight="1">
      <c r="A15" s="3">
        <v>11010200</v>
      </c>
      <c r="B15" s="6" t="s">
        <v>8</v>
      </c>
      <c r="C15" s="21">
        <v>2579200</v>
      </c>
      <c r="D15" s="21">
        <v>2723597.38</v>
      </c>
      <c r="E15" s="16">
        <f t="shared" si="0"/>
        <v>105.59853365384615</v>
      </c>
      <c r="F15" s="21">
        <v>0</v>
      </c>
      <c r="G15" s="21">
        <v>0</v>
      </c>
      <c r="H15" s="31">
        <v>0</v>
      </c>
    </row>
    <row r="16" spans="1:8" ht="29.25" customHeight="1">
      <c r="A16" s="3">
        <v>11010400</v>
      </c>
      <c r="B16" s="6" t="s">
        <v>9</v>
      </c>
      <c r="C16" s="21">
        <v>3180000</v>
      </c>
      <c r="D16" s="21">
        <v>3227393.07</v>
      </c>
      <c r="E16" s="16">
        <f t="shared" si="0"/>
        <v>101.49034811320755</v>
      </c>
      <c r="F16" s="21">
        <v>0</v>
      </c>
      <c r="G16" s="23">
        <v>0</v>
      </c>
      <c r="H16" s="31">
        <v>0</v>
      </c>
    </row>
    <row r="17" spans="1:8" ht="27" customHeight="1">
      <c r="A17" s="3">
        <v>11010500</v>
      </c>
      <c r="B17" s="6" t="s">
        <v>10</v>
      </c>
      <c r="C17" s="21">
        <v>1800700</v>
      </c>
      <c r="D17" s="21">
        <v>1786412.77</v>
      </c>
      <c r="E17" s="16">
        <f t="shared" si="0"/>
        <v>99.20657355472872</v>
      </c>
      <c r="F17" s="21">
        <v>0</v>
      </c>
      <c r="G17" s="23">
        <v>0</v>
      </c>
      <c r="H17" s="31">
        <v>0</v>
      </c>
    </row>
    <row r="18" spans="1:8" ht="12.75">
      <c r="A18" s="2">
        <v>11020000</v>
      </c>
      <c r="B18" s="5" t="s">
        <v>11</v>
      </c>
      <c r="C18" s="20">
        <f>C19</f>
        <v>55200</v>
      </c>
      <c r="D18" s="20">
        <f>D19</f>
        <v>55290</v>
      </c>
      <c r="E18" s="12">
        <f>D18/C18*100</f>
        <v>100.16304347826086</v>
      </c>
      <c r="F18" s="20">
        <f>F19</f>
        <v>0</v>
      </c>
      <c r="G18" s="20">
        <f>G19</f>
        <v>0</v>
      </c>
      <c r="H18" s="30">
        <v>0</v>
      </c>
    </row>
    <row r="19" spans="1:8" ht="25.5">
      <c r="A19" s="3">
        <v>11020200</v>
      </c>
      <c r="B19" s="6" t="s">
        <v>12</v>
      </c>
      <c r="C19" s="21">
        <v>55200</v>
      </c>
      <c r="D19" s="21">
        <v>55290</v>
      </c>
      <c r="E19" s="16">
        <f t="shared" si="0"/>
        <v>100.16304347826086</v>
      </c>
      <c r="F19" s="21">
        <v>0</v>
      </c>
      <c r="G19" s="23">
        <v>0</v>
      </c>
      <c r="H19" s="31">
        <v>0</v>
      </c>
    </row>
    <row r="20" spans="1:8" ht="27.75" customHeight="1">
      <c r="A20" s="2">
        <v>13000000</v>
      </c>
      <c r="B20" s="5" t="s">
        <v>90</v>
      </c>
      <c r="C20" s="20">
        <f>C21+C24</f>
        <v>992500</v>
      </c>
      <c r="D20" s="20">
        <f>D21+D24</f>
        <v>985894.28</v>
      </c>
      <c r="E20" s="12">
        <f t="shared" si="0"/>
        <v>99.3344362720403</v>
      </c>
      <c r="F20" s="21">
        <v>0</v>
      </c>
      <c r="G20" s="23">
        <v>0</v>
      </c>
      <c r="H20" s="30">
        <v>0</v>
      </c>
    </row>
    <row r="21" spans="1:8" ht="17.25" customHeight="1">
      <c r="A21" s="3">
        <v>13010000</v>
      </c>
      <c r="B21" s="6" t="s">
        <v>89</v>
      </c>
      <c r="C21" s="20">
        <f>C23+C22</f>
        <v>982000</v>
      </c>
      <c r="D21" s="20">
        <f>D23+D22</f>
        <v>978038.91</v>
      </c>
      <c r="E21" s="12">
        <f t="shared" si="0"/>
        <v>99.59663034623219</v>
      </c>
      <c r="F21" s="21">
        <v>0</v>
      </c>
      <c r="G21" s="23">
        <v>0</v>
      </c>
      <c r="H21" s="31">
        <v>0</v>
      </c>
    </row>
    <row r="22" spans="1:8" ht="39.75" customHeight="1">
      <c r="A22" s="3">
        <v>13010100</v>
      </c>
      <c r="B22" s="6" t="s">
        <v>122</v>
      </c>
      <c r="C22" s="21">
        <v>218700</v>
      </c>
      <c r="D22" s="21">
        <v>214759.36</v>
      </c>
      <c r="E22" s="16">
        <f t="shared" si="0"/>
        <v>98.19815272062185</v>
      </c>
      <c r="F22" s="21">
        <v>0</v>
      </c>
      <c r="G22" s="23">
        <v>0</v>
      </c>
      <c r="H22" s="31">
        <v>0</v>
      </c>
    </row>
    <row r="23" spans="1:8" ht="51" customHeight="1">
      <c r="A23" s="3">
        <v>13010200</v>
      </c>
      <c r="B23" s="6" t="s">
        <v>88</v>
      </c>
      <c r="C23" s="21">
        <v>763300</v>
      </c>
      <c r="D23" s="21">
        <v>763279.55</v>
      </c>
      <c r="E23" s="16">
        <f t="shared" si="0"/>
        <v>99.99732084370497</v>
      </c>
      <c r="F23" s="21">
        <v>0</v>
      </c>
      <c r="G23" s="21">
        <v>0</v>
      </c>
      <c r="H23" s="31">
        <v>0</v>
      </c>
    </row>
    <row r="24" spans="1:8" ht="21" customHeight="1">
      <c r="A24" s="3">
        <v>13030000</v>
      </c>
      <c r="B24" s="6" t="s">
        <v>123</v>
      </c>
      <c r="C24" s="20">
        <f>C25</f>
        <v>10500</v>
      </c>
      <c r="D24" s="20">
        <f>D25</f>
        <v>7855.37</v>
      </c>
      <c r="E24" s="12">
        <f t="shared" si="0"/>
        <v>74.81304761904762</v>
      </c>
      <c r="F24" s="21">
        <v>0</v>
      </c>
      <c r="G24" s="21">
        <v>0</v>
      </c>
      <c r="H24" s="31">
        <v>0</v>
      </c>
    </row>
    <row r="25" spans="1:8" ht="28.5" customHeight="1">
      <c r="A25" s="3">
        <v>13030100</v>
      </c>
      <c r="B25" s="6" t="s">
        <v>124</v>
      </c>
      <c r="C25" s="21">
        <v>10500</v>
      </c>
      <c r="D25" s="21">
        <v>7855.37</v>
      </c>
      <c r="E25" s="16">
        <f t="shared" si="0"/>
        <v>74.81304761904762</v>
      </c>
      <c r="F25" s="21">
        <v>0</v>
      </c>
      <c r="G25" s="21">
        <v>0</v>
      </c>
      <c r="H25" s="31">
        <v>0</v>
      </c>
    </row>
    <row r="26" spans="1:8" ht="12.75">
      <c r="A26" s="2">
        <v>14000000</v>
      </c>
      <c r="B26" s="5" t="s">
        <v>13</v>
      </c>
      <c r="C26" s="20">
        <f>C27+C29+C31</f>
        <v>11202900</v>
      </c>
      <c r="D26" s="20">
        <f>D27+D29+D31</f>
        <v>11503486.04</v>
      </c>
      <c r="E26" s="12">
        <f aca="true" t="shared" si="1" ref="E26:E48">D26/C26*100</f>
        <v>102.68310919494058</v>
      </c>
      <c r="F26" s="20">
        <f>F31</f>
        <v>0</v>
      </c>
      <c r="G26" s="20">
        <f>G31</f>
        <v>0</v>
      </c>
      <c r="H26" s="30">
        <v>0</v>
      </c>
    </row>
    <row r="27" spans="1:8" ht="25.5">
      <c r="A27" s="2">
        <v>14020000</v>
      </c>
      <c r="B27" s="5" t="s">
        <v>101</v>
      </c>
      <c r="C27" s="20">
        <f>C28</f>
        <v>1413400</v>
      </c>
      <c r="D27" s="20">
        <f>D28</f>
        <v>1438576.7</v>
      </c>
      <c r="E27" s="12">
        <f t="shared" si="1"/>
        <v>101.78128626008207</v>
      </c>
      <c r="F27" s="21">
        <v>0</v>
      </c>
      <c r="G27" s="21">
        <v>0</v>
      </c>
      <c r="H27" s="30">
        <v>0</v>
      </c>
    </row>
    <row r="28" spans="1:8" ht="12.75">
      <c r="A28" s="3" t="s">
        <v>107</v>
      </c>
      <c r="B28" s="6" t="s">
        <v>102</v>
      </c>
      <c r="C28" s="21">
        <v>1413400</v>
      </c>
      <c r="D28" s="21">
        <v>1438576.7</v>
      </c>
      <c r="E28" s="16">
        <f t="shared" si="1"/>
        <v>101.78128626008207</v>
      </c>
      <c r="F28" s="21">
        <v>0</v>
      </c>
      <c r="G28" s="21">
        <v>0</v>
      </c>
      <c r="H28" s="31">
        <v>0</v>
      </c>
    </row>
    <row r="29" spans="1:8" ht="25.5">
      <c r="A29" s="2">
        <v>14030000</v>
      </c>
      <c r="B29" s="5" t="s">
        <v>103</v>
      </c>
      <c r="C29" s="20">
        <f>C30</f>
        <v>4844500</v>
      </c>
      <c r="D29" s="20">
        <f>D30</f>
        <v>5026644.01</v>
      </c>
      <c r="E29" s="12">
        <f t="shared" si="1"/>
        <v>103.75981030034058</v>
      </c>
      <c r="F29" s="21">
        <v>0</v>
      </c>
      <c r="G29" s="21">
        <v>0</v>
      </c>
      <c r="H29" s="30">
        <v>0</v>
      </c>
    </row>
    <row r="30" spans="1:8" ht="12.75">
      <c r="A30" s="3">
        <v>14031900</v>
      </c>
      <c r="B30" s="6" t="s">
        <v>102</v>
      </c>
      <c r="C30" s="21">
        <v>4844500</v>
      </c>
      <c r="D30" s="21">
        <v>5026644.01</v>
      </c>
      <c r="E30" s="16">
        <f t="shared" si="1"/>
        <v>103.75981030034058</v>
      </c>
      <c r="F30" s="21">
        <v>0</v>
      </c>
      <c r="G30" s="21">
        <v>0</v>
      </c>
      <c r="H30" s="31">
        <v>0</v>
      </c>
    </row>
    <row r="31" spans="1:8" ht="25.5">
      <c r="A31" s="3">
        <v>14040000</v>
      </c>
      <c r="B31" s="6" t="s">
        <v>14</v>
      </c>
      <c r="C31" s="21">
        <v>4945000</v>
      </c>
      <c r="D31" s="21">
        <v>5038265.33</v>
      </c>
      <c r="E31" s="16">
        <f t="shared" si="1"/>
        <v>101.88605318503538</v>
      </c>
      <c r="F31" s="21">
        <v>0</v>
      </c>
      <c r="G31" s="23">
        <v>0</v>
      </c>
      <c r="H31" s="31">
        <v>0</v>
      </c>
    </row>
    <row r="32" spans="1:8" s="17" customFormat="1" ht="25.5">
      <c r="A32" s="34">
        <v>16000000</v>
      </c>
      <c r="B32" s="35" t="s">
        <v>130</v>
      </c>
      <c r="C32" s="20">
        <f>C33</f>
        <v>3300</v>
      </c>
      <c r="D32" s="20">
        <f>D33</f>
        <v>3279.98</v>
      </c>
      <c r="E32" s="12">
        <v>0</v>
      </c>
      <c r="F32" s="20">
        <v>0</v>
      </c>
      <c r="G32" s="20">
        <v>0</v>
      </c>
      <c r="H32" s="20">
        <v>0</v>
      </c>
    </row>
    <row r="33" spans="1:8" ht="12.75">
      <c r="A33" s="3">
        <v>16010000</v>
      </c>
      <c r="B33" s="6" t="s">
        <v>131</v>
      </c>
      <c r="C33" s="21">
        <f>C34</f>
        <v>3300</v>
      </c>
      <c r="D33" s="21">
        <f>D34</f>
        <v>3279.98</v>
      </c>
      <c r="E33" s="16">
        <v>0</v>
      </c>
      <c r="F33" s="21">
        <v>0</v>
      </c>
      <c r="G33" s="21">
        <v>0</v>
      </c>
      <c r="H33" s="21">
        <v>0</v>
      </c>
    </row>
    <row r="34" spans="1:8" ht="12.75">
      <c r="A34" s="3">
        <v>16010400</v>
      </c>
      <c r="B34" s="6" t="s">
        <v>132</v>
      </c>
      <c r="C34" s="21">
        <v>3300</v>
      </c>
      <c r="D34" s="21">
        <v>3279.98</v>
      </c>
      <c r="E34" s="16">
        <v>0</v>
      </c>
      <c r="F34" s="21">
        <v>0</v>
      </c>
      <c r="G34" s="21">
        <v>0</v>
      </c>
      <c r="H34" s="21">
        <v>0</v>
      </c>
    </row>
    <row r="35" spans="1:8" ht="12.75">
      <c r="A35" s="2">
        <v>18000000</v>
      </c>
      <c r="B35" s="5" t="s">
        <v>15</v>
      </c>
      <c r="C35" s="20">
        <f>C36+C47+C56</f>
        <v>56737400</v>
      </c>
      <c r="D35" s="20">
        <f>D36+D47+D56+D49</f>
        <v>58863697.2</v>
      </c>
      <c r="E35" s="12">
        <f t="shared" si="1"/>
        <v>103.7476112758075</v>
      </c>
      <c r="F35" s="20">
        <f>F36+F47+F56</f>
        <v>0</v>
      </c>
      <c r="G35" s="20">
        <f>G36+G47+G56</f>
        <v>0</v>
      </c>
      <c r="H35" s="30">
        <v>0</v>
      </c>
    </row>
    <row r="36" spans="1:8" ht="12.75">
      <c r="A36" s="2">
        <v>18010000</v>
      </c>
      <c r="B36" s="5" t="s">
        <v>16</v>
      </c>
      <c r="C36" s="20">
        <f>SUM(C37:C46)</f>
        <v>33115600</v>
      </c>
      <c r="D36" s="20">
        <f>SUM(D37:D46)</f>
        <v>35038006.980000004</v>
      </c>
      <c r="E36" s="12">
        <f t="shared" si="1"/>
        <v>105.80514011523272</v>
      </c>
      <c r="F36" s="20">
        <f>SUM(F37:F46)</f>
        <v>0</v>
      </c>
      <c r="G36" s="20">
        <f>SUM(G37:G46)</f>
        <v>0</v>
      </c>
      <c r="H36" s="30">
        <v>0</v>
      </c>
    </row>
    <row r="37" spans="1:8" ht="39" customHeight="1">
      <c r="A37" s="3">
        <v>18010100</v>
      </c>
      <c r="B37" s="6" t="s">
        <v>17</v>
      </c>
      <c r="C37" s="21">
        <v>119400</v>
      </c>
      <c r="D37" s="21">
        <v>142563.45</v>
      </c>
      <c r="E37" s="16">
        <f t="shared" si="1"/>
        <v>119.39987437185931</v>
      </c>
      <c r="F37" s="21">
        <v>0</v>
      </c>
      <c r="G37" s="21">
        <v>0</v>
      </c>
      <c r="H37" s="31">
        <v>0</v>
      </c>
    </row>
    <row r="38" spans="1:8" ht="37.5" customHeight="1">
      <c r="A38" s="3">
        <v>18010200</v>
      </c>
      <c r="B38" s="6" t="s">
        <v>18</v>
      </c>
      <c r="C38" s="21">
        <v>440800</v>
      </c>
      <c r="D38" s="21">
        <v>429824.16</v>
      </c>
      <c r="E38" s="16">
        <f t="shared" si="1"/>
        <v>97.51001814882032</v>
      </c>
      <c r="F38" s="21">
        <v>0</v>
      </c>
      <c r="G38" s="21">
        <v>0</v>
      </c>
      <c r="H38" s="31">
        <v>0</v>
      </c>
    </row>
    <row r="39" spans="1:8" ht="37.5" customHeight="1">
      <c r="A39" s="3">
        <v>18010300</v>
      </c>
      <c r="B39" s="6" t="s">
        <v>94</v>
      </c>
      <c r="C39" s="21">
        <v>3105500</v>
      </c>
      <c r="D39" s="21">
        <v>3484616.73</v>
      </c>
      <c r="E39" s="16">
        <f t="shared" si="1"/>
        <v>112.20791273546934</v>
      </c>
      <c r="F39" s="21"/>
      <c r="G39" s="21"/>
      <c r="H39" s="31">
        <v>0</v>
      </c>
    </row>
    <row r="40" spans="1:8" ht="39" customHeight="1">
      <c r="A40" s="3">
        <v>18010400</v>
      </c>
      <c r="B40" s="6" t="s">
        <v>95</v>
      </c>
      <c r="C40" s="21">
        <v>3703500</v>
      </c>
      <c r="D40" s="21">
        <v>3852610.71</v>
      </c>
      <c r="E40" s="16">
        <f t="shared" si="1"/>
        <v>104.02621061158364</v>
      </c>
      <c r="F40" s="21">
        <v>0</v>
      </c>
      <c r="G40" s="21">
        <v>0</v>
      </c>
      <c r="H40" s="31">
        <v>0</v>
      </c>
    </row>
    <row r="41" spans="1:8" ht="12.75">
      <c r="A41" s="3">
        <v>18010500</v>
      </c>
      <c r="B41" s="6" t="s">
        <v>19</v>
      </c>
      <c r="C41" s="21">
        <v>15711400</v>
      </c>
      <c r="D41" s="21">
        <v>17248878.94</v>
      </c>
      <c r="E41" s="16">
        <f t="shared" si="1"/>
        <v>109.78575391117278</v>
      </c>
      <c r="F41" s="21">
        <v>0</v>
      </c>
      <c r="G41" s="23">
        <v>0</v>
      </c>
      <c r="H41" s="31">
        <v>0</v>
      </c>
    </row>
    <row r="42" spans="1:8" ht="12.75">
      <c r="A42" s="3">
        <v>18010600</v>
      </c>
      <c r="B42" s="6" t="s">
        <v>20</v>
      </c>
      <c r="C42" s="21">
        <v>6120500</v>
      </c>
      <c r="D42" s="21">
        <v>6108678.95</v>
      </c>
      <c r="E42" s="16">
        <f t="shared" si="1"/>
        <v>99.80686136753533</v>
      </c>
      <c r="F42" s="21">
        <v>0</v>
      </c>
      <c r="G42" s="23">
        <v>0</v>
      </c>
      <c r="H42" s="31">
        <v>0</v>
      </c>
    </row>
    <row r="43" spans="1:8" ht="12.75">
      <c r="A43" s="3">
        <v>18010700</v>
      </c>
      <c r="B43" s="6" t="s">
        <v>21</v>
      </c>
      <c r="C43" s="21">
        <v>1212800</v>
      </c>
      <c r="D43" s="21">
        <v>1123301.99</v>
      </c>
      <c r="E43" s="16">
        <f t="shared" si="1"/>
        <v>92.62054666886543</v>
      </c>
      <c r="F43" s="21">
        <v>0</v>
      </c>
      <c r="G43" s="23">
        <v>0</v>
      </c>
      <c r="H43" s="31">
        <v>0</v>
      </c>
    </row>
    <row r="44" spans="1:8" ht="12.75">
      <c r="A44" s="3">
        <v>18010900</v>
      </c>
      <c r="B44" s="6" t="s">
        <v>22</v>
      </c>
      <c r="C44" s="21">
        <v>2551700</v>
      </c>
      <c r="D44" s="21">
        <v>2561775.38</v>
      </c>
      <c r="E44" s="16">
        <f t="shared" si="1"/>
        <v>100.39484970803778</v>
      </c>
      <c r="F44" s="21">
        <v>0</v>
      </c>
      <c r="G44" s="23">
        <v>0</v>
      </c>
      <c r="H44" s="31">
        <v>0</v>
      </c>
    </row>
    <row r="45" spans="1:8" ht="12.75">
      <c r="A45" s="3">
        <v>18011000</v>
      </c>
      <c r="B45" s="6" t="s">
        <v>23</v>
      </c>
      <c r="C45" s="21">
        <v>100000</v>
      </c>
      <c r="D45" s="21">
        <v>56250</v>
      </c>
      <c r="E45" s="16">
        <f t="shared" si="1"/>
        <v>56.25</v>
      </c>
      <c r="F45" s="21">
        <v>0</v>
      </c>
      <c r="G45" s="23">
        <v>0</v>
      </c>
      <c r="H45" s="31">
        <v>0</v>
      </c>
    </row>
    <row r="46" spans="1:8" ht="12.75">
      <c r="A46" s="3">
        <v>18011100</v>
      </c>
      <c r="B46" s="6" t="s">
        <v>24</v>
      </c>
      <c r="C46" s="21">
        <v>50000</v>
      </c>
      <c r="D46" s="21">
        <v>29506.67</v>
      </c>
      <c r="E46" s="16">
        <f t="shared" si="1"/>
        <v>59.01333999999999</v>
      </c>
      <c r="F46" s="21">
        <v>0</v>
      </c>
      <c r="G46" s="23">
        <v>0</v>
      </c>
      <c r="H46" s="31">
        <v>0</v>
      </c>
    </row>
    <row r="47" spans="1:8" ht="12.75">
      <c r="A47" s="2">
        <v>18030000</v>
      </c>
      <c r="B47" s="5" t="s">
        <v>25</v>
      </c>
      <c r="C47" s="20">
        <f>C48</f>
        <v>35000</v>
      </c>
      <c r="D47" s="20">
        <f>D48</f>
        <v>35268.77</v>
      </c>
      <c r="E47" s="12">
        <f t="shared" si="1"/>
        <v>100.76791428571428</v>
      </c>
      <c r="F47" s="20">
        <f>F48</f>
        <v>0</v>
      </c>
      <c r="G47" s="20">
        <f>G48</f>
        <v>0</v>
      </c>
      <c r="H47" s="30">
        <v>0</v>
      </c>
    </row>
    <row r="48" spans="1:8" ht="12.75">
      <c r="A48" s="3">
        <v>18030200</v>
      </c>
      <c r="B48" s="6" t="s">
        <v>26</v>
      </c>
      <c r="C48" s="21">
        <v>35000</v>
      </c>
      <c r="D48" s="21">
        <v>35268.77</v>
      </c>
      <c r="E48" s="16">
        <f t="shared" si="1"/>
        <v>100.76791428571428</v>
      </c>
      <c r="F48" s="21">
        <v>0</v>
      </c>
      <c r="G48" s="23">
        <v>0</v>
      </c>
      <c r="H48" s="31">
        <v>0</v>
      </c>
    </row>
    <row r="49" spans="1:8" ht="18" customHeight="1" hidden="1">
      <c r="A49" s="2">
        <v>18040000</v>
      </c>
      <c r="B49" s="5" t="s">
        <v>74</v>
      </c>
      <c r="C49" s="20">
        <v>0</v>
      </c>
      <c r="D49" s="20">
        <f>D50+D51+D52+D53+D54</f>
        <v>0</v>
      </c>
      <c r="E49" s="12">
        <v>0</v>
      </c>
      <c r="F49" s="21">
        <v>0</v>
      </c>
      <c r="G49" s="20">
        <f>G55</f>
        <v>0</v>
      </c>
      <c r="H49" s="30" t="e">
        <f aca="true" t="shared" si="2" ref="H49:H55">G49/F49*100</f>
        <v>#DIV/0!</v>
      </c>
    </row>
    <row r="50" spans="1:8" ht="25.5" hidden="1">
      <c r="A50" s="3">
        <v>18040100</v>
      </c>
      <c r="B50" s="6" t="s">
        <v>75</v>
      </c>
      <c r="C50" s="21">
        <v>0</v>
      </c>
      <c r="D50" s="21"/>
      <c r="E50" s="12">
        <v>0</v>
      </c>
      <c r="F50" s="21">
        <v>0</v>
      </c>
      <c r="G50" s="21">
        <v>0</v>
      </c>
      <c r="H50" s="30" t="e">
        <f t="shared" si="2"/>
        <v>#DIV/0!</v>
      </c>
    </row>
    <row r="51" spans="1:8" ht="25.5" hidden="1">
      <c r="A51" s="3">
        <v>18040200</v>
      </c>
      <c r="B51" s="6" t="s">
        <v>76</v>
      </c>
      <c r="C51" s="21">
        <v>0</v>
      </c>
      <c r="D51" s="21"/>
      <c r="E51" s="12">
        <v>0</v>
      </c>
      <c r="F51" s="21">
        <v>0</v>
      </c>
      <c r="G51" s="21">
        <v>0</v>
      </c>
      <c r="H51" s="30" t="e">
        <f t="shared" si="2"/>
        <v>#DIV/0!</v>
      </c>
    </row>
    <row r="52" spans="1:8" ht="25.5" hidden="1">
      <c r="A52" s="3">
        <v>18040600</v>
      </c>
      <c r="B52" s="6" t="s">
        <v>77</v>
      </c>
      <c r="C52" s="21">
        <v>0</v>
      </c>
      <c r="D52" s="21"/>
      <c r="E52" s="12">
        <v>0</v>
      </c>
      <c r="F52" s="21">
        <v>0</v>
      </c>
      <c r="G52" s="21">
        <v>0</v>
      </c>
      <c r="H52" s="30" t="e">
        <f t="shared" si="2"/>
        <v>#DIV/0!</v>
      </c>
    </row>
    <row r="53" spans="1:8" ht="25.5" hidden="1">
      <c r="A53" s="3">
        <v>18040700</v>
      </c>
      <c r="B53" s="6" t="s">
        <v>78</v>
      </c>
      <c r="C53" s="21">
        <v>0</v>
      </c>
      <c r="D53" s="21"/>
      <c r="E53" s="12">
        <v>0</v>
      </c>
      <c r="F53" s="21">
        <v>0</v>
      </c>
      <c r="G53" s="21">
        <v>0</v>
      </c>
      <c r="H53" s="30" t="e">
        <f t="shared" si="2"/>
        <v>#DIV/0!</v>
      </c>
    </row>
    <row r="54" spans="1:8" ht="25.5" hidden="1">
      <c r="A54" s="3">
        <v>18040800</v>
      </c>
      <c r="B54" s="6" t="s">
        <v>79</v>
      </c>
      <c r="C54" s="21">
        <v>0</v>
      </c>
      <c r="D54" s="21">
        <v>0</v>
      </c>
      <c r="E54" s="12">
        <v>0</v>
      </c>
      <c r="F54" s="21">
        <v>0</v>
      </c>
      <c r="G54" s="21">
        <v>0</v>
      </c>
      <c r="H54" s="30" t="e">
        <f t="shared" si="2"/>
        <v>#DIV/0!</v>
      </c>
    </row>
    <row r="55" spans="1:8" ht="51" customHeight="1" hidden="1">
      <c r="A55" s="3">
        <v>18041500</v>
      </c>
      <c r="B55" s="6" t="s">
        <v>83</v>
      </c>
      <c r="C55" s="21">
        <v>0</v>
      </c>
      <c r="D55" s="21">
        <v>0</v>
      </c>
      <c r="E55" s="12">
        <v>0</v>
      </c>
      <c r="F55" s="21">
        <v>0</v>
      </c>
      <c r="G55" s="21">
        <v>0</v>
      </c>
      <c r="H55" s="30" t="e">
        <f t="shared" si="2"/>
        <v>#DIV/0!</v>
      </c>
    </row>
    <row r="56" spans="1:8" ht="12.75">
      <c r="A56" s="2">
        <v>18050000</v>
      </c>
      <c r="B56" s="5" t="s">
        <v>27</v>
      </c>
      <c r="C56" s="20">
        <f>C58+C59+C60+C61</f>
        <v>23586800</v>
      </c>
      <c r="D56" s="20">
        <f>D58+D59+D60+D61+D57</f>
        <v>23790421.45</v>
      </c>
      <c r="E56" s="12">
        <f>D56/C56*100</f>
        <v>100.8632856088999</v>
      </c>
      <c r="F56" s="20">
        <f>F58+F59+F60</f>
        <v>0</v>
      </c>
      <c r="G56" s="20">
        <f>G58+G59+G60</f>
        <v>0</v>
      </c>
      <c r="H56" s="30">
        <v>0</v>
      </c>
    </row>
    <row r="57" spans="1:8" ht="15" customHeight="1">
      <c r="A57" s="3">
        <v>18050200</v>
      </c>
      <c r="B57" s="6" t="s">
        <v>99</v>
      </c>
      <c r="C57" s="21">
        <v>0</v>
      </c>
      <c r="D57" s="21">
        <v>784.1</v>
      </c>
      <c r="E57" s="12">
        <v>0</v>
      </c>
      <c r="F57" s="21">
        <v>0</v>
      </c>
      <c r="G57" s="21">
        <v>0</v>
      </c>
      <c r="H57" s="30">
        <v>0</v>
      </c>
    </row>
    <row r="58" spans="1:8" ht="12.75">
      <c r="A58" s="3">
        <v>18050300</v>
      </c>
      <c r="B58" s="6" t="s">
        <v>28</v>
      </c>
      <c r="C58" s="21">
        <v>2323200</v>
      </c>
      <c r="D58" s="21">
        <v>2413903.66</v>
      </c>
      <c r="E58" s="16">
        <f>D58/C58*100</f>
        <v>103.90425533746557</v>
      </c>
      <c r="F58" s="21">
        <v>0</v>
      </c>
      <c r="G58" s="23">
        <v>0</v>
      </c>
      <c r="H58" s="31">
        <v>0</v>
      </c>
    </row>
    <row r="59" spans="1:8" ht="12.75">
      <c r="A59" s="3">
        <v>18050400</v>
      </c>
      <c r="B59" s="6" t="s">
        <v>29</v>
      </c>
      <c r="C59" s="21">
        <v>21250800</v>
      </c>
      <c r="D59" s="21">
        <v>21362893.88</v>
      </c>
      <c r="E59" s="16">
        <f>D59/C59*100</f>
        <v>100.52748075366573</v>
      </c>
      <c r="F59" s="21">
        <v>0</v>
      </c>
      <c r="G59" s="23">
        <v>0</v>
      </c>
      <c r="H59" s="31">
        <v>0</v>
      </c>
    </row>
    <row r="60" spans="1:8" ht="51" hidden="1">
      <c r="A60" s="3">
        <v>18050500</v>
      </c>
      <c r="B60" s="6" t="s">
        <v>80</v>
      </c>
      <c r="C60" s="21"/>
      <c r="D60" s="21">
        <v>0</v>
      </c>
      <c r="E60" s="12"/>
      <c r="F60" s="21">
        <v>0</v>
      </c>
      <c r="G60" s="21">
        <v>0</v>
      </c>
      <c r="H60" s="12" t="e">
        <f aca="true" t="shared" si="3" ref="H60:H69">G60/F60*100</f>
        <v>#DIV/0!</v>
      </c>
    </row>
    <row r="61" spans="1:8" ht="51">
      <c r="A61" s="3">
        <v>18050500</v>
      </c>
      <c r="B61" s="6" t="s">
        <v>125</v>
      </c>
      <c r="C61" s="21">
        <v>12800</v>
      </c>
      <c r="D61" s="21">
        <v>12839.81</v>
      </c>
      <c r="E61" s="12">
        <v>0</v>
      </c>
      <c r="F61" s="21">
        <v>0</v>
      </c>
      <c r="G61" s="21">
        <v>0</v>
      </c>
      <c r="H61" s="12">
        <v>0</v>
      </c>
    </row>
    <row r="62" spans="1:8" ht="12.75">
      <c r="A62" s="2">
        <v>19000000</v>
      </c>
      <c r="B62" s="5" t="s">
        <v>30</v>
      </c>
      <c r="C62" s="20">
        <f>C63</f>
        <v>0</v>
      </c>
      <c r="D62" s="20">
        <f>D63</f>
        <v>0</v>
      </c>
      <c r="E62" s="12">
        <v>0</v>
      </c>
      <c r="F62" s="20">
        <f>F63</f>
        <v>110100</v>
      </c>
      <c r="G62" s="20">
        <f>G63+G67</f>
        <v>67780.29</v>
      </c>
      <c r="H62" s="12">
        <f t="shared" si="3"/>
        <v>61.56247956403269</v>
      </c>
    </row>
    <row r="63" spans="1:8" ht="12.75">
      <c r="A63" s="2">
        <v>19010000</v>
      </c>
      <c r="B63" s="5" t="s">
        <v>31</v>
      </c>
      <c r="C63" s="20">
        <f>C64+C65+C66</f>
        <v>0</v>
      </c>
      <c r="D63" s="20">
        <f>D64+D65+D66</f>
        <v>0</v>
      </c>
      <c r="E63" s="12">
        <v>0</v>
      </c>
      <c r="F63" s="20">
        <f>F64+F65+F66</f>
        <v>110100</v>
      </c>
      <c r="G63" s="20">
        <f>G64+G65+G66</f>
        <v>66147.39</v>
      </c>
      <c r="H63" s="12">
        <f t="shared" si="3"/>
        <v>60.079373297002725</v>
      </c>
    </row>
    <row r="64" spans="1:8" ht="25.5">
      <c r="A64" s="3">
        <v>19010100</v>
      </c>
      <c r="B64" s="6" t="s">
        <v>32</v>
      </c>
      <c r="C64" s="21">
        <v>0</v>
      </c>
      <c r="D64" s="21">
        <v>0</v>
      </c>
      <c r="E64" s="16">
        <v>0</v>
      </c>
      <c r="F64" s="21">
        <v>86800</v>
      </c>
      <c r="G64" s="21">
        <v>51595.15</v>
      </c>
      <c r="H64" s="16">
        <f t="shared" si="3"/>
        <v>59.44141705069125</v>
      </c>
    </row>
    <row r="65" spans="1:8" ht="25.5">
      <c r="A65" s="3">
        <v>19010200</v>
      </c>
      <c r="B65" s="6" t="s">
        <v>33</v>
      </c>
      <c r="C65" s="21">
        <v>0</v>
      </c>
      <c r="D65" s="21">
        <v>0</v>
      </c>
      <c r="E65" s="16">
        <v>0</v>
      </c>
      <c r="F65" s="21">
        <v>12700</v>
      </c>
      <c r="G65" s="21">
        <v>10843.87</v>
      </c>
      <c r="H65" s="16">
        <f t="shared" si="3"/>
        <v>85.3848031496063</v>
      </c>
    </row>
    <row r="66" spans="1:8" ht="37.5" customHeight="1">
      <c r="A66" s="3">
        <v>19010300</v>
      </c>
      <c r="B66" s="6" t="s">
        <v>34</v>
      </c>
      <c r="C66" s="21">
        <v>0</v>
      </c>
      <c r="D66" s="21">
        <v>0</v>
      </c>
      <c r="E66" s="16">
        <v>0</v>
      </c>
      <c r="F66" s="21">
        <v>10600</v>
      </c>
      <c r="G66" s="21">
        <v>3708.37</v>
      </c>
      <c r="H66" s="16">
        <f t="shared" si="3"/>
        <v>34.98462264150943</v>
      </c>
    </row>
    <row r="67" spans="1:8" ht="27" customHeight="1">
      <c r="A67" s="2">
        <v>19050000</v>
      </c>
      <c r="B67" s="5" t="s">
        <v>133</v>
      </c>
      <c r="C67" s="21">
        <v>0</v>
      </c>
      <c r="D67" s="21">
        <v>0</v>
      </c>
      <c r="E67" s="12">
        <v>0</v>
      </c>
      <c r="F67" s="20">
        <v>0</v>
      </c>
      <c r="G67" s="20">
        <f>G68</f>
        <v>1632.9</v>
      </c>
      <c r="H67" s="12">
        <v>0</v>
      </c>
    </row>
    <row r="68" spans="1:8" ht="25.5" customHeight="1">
      <c r="A68" s="3">
        <v>19050300</v>
      </c>
      <c r="B68" s="6" t="s">
        <v>134</v>
      </c>
      <c r="C68" s="21">
        <v>0</v>
      </c>
      <c r="D68" s="21">
        <v>0</v>
      </c>
      <c r="E68" s="12">
        <v>0</v>
      </c>
      <c r="F68" s="21">
        <v>0</v>
      </c>
      <c r="G68" s="21">
        <v>1632.9</v>
      </c>
      <c r="H68" s="16">
        <v>0</v>
      </c>
    </row>
    <row r="69" spans="1:8" ht="12.75">
      <c r="A69" s="2">
        <v>20000000</v>
      </c>
      <c r="B69" s="5" t="s">
        <v>35</v>
      </c>
      <c r="C69" s="20">
        <f>C70+C79+C93+C99</f>
        <v>4258900</v>
      </c>
      <c r="D69" s="20">
        <f>D70+D79+D93+D99</f>
        <v>4366659.8100000005</v>
      </c>
      <c r="E69" s="12">
        <f aca="true" t="shared" si="4" ref="E69:E76">D69/C69*100</f>
        <v>102.53022634952688</v>
      </c>
      <c r="F69" s="20">
        <f>F70+F79+F93+F99</f>
        <v>9509100</v>
      </c>
      <c r="G69" s="20">
        <f>G70+G79+G93+G99</f>
        <v>9096035.940000001</v>
      </c>
      <c r="H69" s="12">
        <f t="shared" si="3"/>
        <v>95.65611824462884</v>
      </c>
    </row>
    <row r="70" spans="1:8" ht="12.75">
      <c r="A70" s="2">
        <v>21000000</v>
      </c>
      <c r="B70" s="5" t="s">
        <v>36</v>
      </c>
      <c r="C70" s="20">
        <f>C71+C73+C74</f>
        <v>1738600</v>
      </c>
      <c r="D70" s="20">
        <f>D71+D73+D74</f>
        <v>1738528.34</v>
      </c>
      <c r="E70" s="12">
        <f t="shared" si="4"/>
        <v>99.99587829287934</v>
      </c>
      <c r="F70" s="20">
        <f>F71+F74</f>
        <v>0</v>
      </c>
      <c r="G70" s="20">
        <f>G71+G74</f>
        <v>0</v>
      </c>
      <c r="H70" s="30">
        <v>0</v>
      </c>
    </row>
    <row r="71" spans="1:8" ht="63.75">
      <c r="A71" s="2">
        <v>21010000</v>
      </c>
      <c r="B71" s="5" t="s">
        <v>85</v>
      </c>
      <c r="C71" s="20">
        <f>C72</f>
        <v>22300</v>
      </c>
      <c r="D71" s="20">
        <f>D72</f>
        <v>22332</v>
      </c>
      <c r="E71" s="12">
        <f t="shared" si="4"/>
        <v>100.14349775784754</v>
      </c>
      <c r="F71" s="20">
        <f>F72</f>
        <v>0</v>
      </c>
      <c r="G71" s="20">
        <f>G72</f>
        <v>0</v>
      </c>
      <c r="H71" s="30">
        <v>0</v>
      </c>
    </row>
    <row r="72" spans="1:8" ht="38.25">
      <c r="A72" s="3">
        <v>21010300</v>
      </c>
      <c r="B72" s="6" t="s">
        <v>37</v>
      </c>
      <c r="C72" s="21">
        <v>22300</v>
      </c>
      <c r="D72" s="21">
        <v>22332</v>
      </c>
      <c r="E72" s="16">
        <f t="shared" si="4"/>
        <v>100.14349775784754</v>
      </c>
      <c r="F72" s="21">
        <v>0</v>
      </c>
      <c r="G72" s="21">
        <v>0</v>
      </c>
      <c r="H72" s="31">
        <v>0</v>
      </c>
    </row>
    <row r="73" spans="1:8" ht="25.5">
      <c r="A73" s="3">
        <v>21050000</v>
      </c>
      <c r="B73" s="6" t="s">
        <v>96</v>
      </c>
      <c r="C73" s="21">
        <v>1185300</v>
      </c>
      <c r="D73" s="21">
        <v>1242126.77</v>
      </c>
      <c r="E73" s="16">
        <f t="shared" si="4"/>
        <v>104.79429427149245</v>
      </c>
      <c r="F73" s="21"/>
      <c r="G73" s="24"/>
      <c r="H73" s="31">
        <v>0</v>
      </c>
    </row>
    <row r="74" spans="1:8" ht="12.75">
      <c r="A74" s="2">
        <v>21080000</v>
      </c>
      <c r="B74" s="5" t="s">
        <v>38</v>
      </c>
      <c r="C74" s="20">
        <f>C76+C77+C78</f>
        <v>531000</v>
      </c>
      <c r="D74" s="20">
        <f>D76+D77+D78+D75</f>
        <v>474069.57</v>
      </c>
      <c r="E74" s="12">
        <f t="shared" si="4"/>
        <v>89.2786384180791</v>
      </c>
      <c r="F74" s="20">
        <f>F76</f>
        <v>0</v>
      </c>
      <c r="G74" s="20">
        <f>G76</f>
        <v>0</v>
      </c>
      <c r="H74" s="30">
        <v>0</v>
      </c>
    </row>
    <row r="75" spans="1:8" ht="51">
      <c r="A75" s="3">
        <v>21080900</v>
      </c>
      <c r="B75" s="6" t="s">
        <v>145</v>
      </c>
      <c r="C75" s="20">
        <v>0</v>
      </c>
      <c r="D75" s="21">
        <v>9156</v>
      </c>
      <c r="E75" s="16">
        <v>0</v>
      </c>
      <c r="F75" s="20"/>
      <c r="G75" s="20"/>
      <c r="H75" s="30"/>
    </row>
    <row r="76" spans="1:8" ht="12.75">
      <c r="A76" s="3">
        <v>21081100</v>
      </c>
      <c r="B76" s="6" t="s">
        <v>39</v>
      </c>
      <c r="C76" s="21">
        <v>84800</v>
      </c>
      <c r="D76" s="21">
        <v>51766.52</v>
      </c>
      <c r="E76" s="16">
        <f t="shared" si="4"/>
        <v>61.045424528301886</v>
      </c>
      <c r="F76" s="21">
        <v>0</v>
      </c>
      <c r="G76" s="23">
        <v>0</v>
      </c>
      <c r="H76" s="31">
        <v>0</v>
      </c>
    </row>
    <row r="77" spans="1:8" ht="38.25">
      <c r="A77" s="3">
        <v>21081500</v>
      </c>
      <c r="B77" s="6" t="s">
        <v>108</v>
      </c>
      <c r="C77" s="21">
        <v>180000</v>
      </c>
      <c r="D77" s="21">
        <v>133476.71</v>
      </c>
      <c r="E77" s="16">
        <v>0</v>
      </c>
      <c r="F77" s="21">
        <v>0</v>
      </c>
      <c r="G77" s="28">
        <v>0</v>
      </c>
      <c r="H77" s="31">
        <v>0</v>
      </c>
    </row>
    <row r="78" spans="1:8" ht="12.75">
      <c r="A78" s="3">
        <v>21081700</v>
      </c>
      <c r="B78" s="6" t="s">
        <v>126</v>
      </c>
      <c r="C78" s="21">
        <v>266200</v>
      </c>
      <c r="D78" s="21">
        <v>279670.34</v>
      </c>
      <c r="E78" s="16">
        <v>0</v>
      </c>
      <c r="F78" s="21">
        <v>0</v>
      </c>
      <c r="G78" s="28">
        <v>0</v>
      </c>
      <c r="H78" s="31">
        <v>0</v>
      </c>
    </row>
    <row r="79" spans="1:8" ht="25.5">
      <c r="A79" s="2">
        <v>22000000</v>
      </c>
      <c r="B79" s="5" t="s">
        <v>40</v>
      </c>
      <c r="C79" s="20">
        <f>C80+C86+C88</f>
        <v>2189400</v>
      </c>
      <c r="D79" s="20">
        <f>D80+D86+D88</f>
        <v>2266552.93</v>
      </c>
      <c r="E79" s="12">
        <f aca="true" t="shared" si="5" ref="E79:E84">D79/C79*100</f>
        <v>103.52393030053896</v>
      </c>
      <c r="F79" s="20">
        <f>F80+F86+F88</f>
        <v>0</v>
      </c>
      <c r="G79" s="20">
        <f>G80+G86+G88</f>
        <v>0</v>
      </c>
      <c r="H79" s="30">
        <v>0</v>
      </c>
    </row>
    <row r="80" spans="1:8" ht="12.75">
      <c r="A80" s="2">
        <v>22010000</v>
      </c>
      <c r="B80" s="5" t="s">
        <v>41</v>
      </c>
      <c r="C80" s="20">
        <f>C81+C82+C83+C84+C85</f>
        <v>1260400</v>
      </c>
      <c r="D80" s="20">
        <f>D82+D83+D84+D85+D81</f>
        <v>1287303.1700000002</v>
      </c>
      <c r="E80" s="12">
        <f t="shared" si="5"/>
        <v>102.13449460488735</v>
      </c>
      <c r="F80" s="20">
        <f>F83</f>
        <v>0</v>
      </c>
      <c r="G80" s="20">
        <f>G83</f>
        <v>0</v>
      </c>
      <c r="H80" s="30">
        <v>0</v>
      </c>
    </row>
    <row r="81" spans="1:8" ht="51">
      <c r="A81" s="3">
        <v>22010200</v>
      </c>
      <c r="B81" s="6" t="s">
        <v>109</v>
      </c>
      <c r="C81" s="21">
        <v>51600</v>
      </c>
      <c r="D81" s="21">
        <v>10106.2</v>
      </c>
      <c r="E81" s="16">
        <f t="shared" si="5"/>
        <v>19.585658914728686</v>
      </c>
      <c r="F81" s="20"/>
      <c r="G81" s="20"/>
      <c r="H81" s="31">
        <v>0</v>
      </c>
    </row>
    <row r="82" spans="1:8" ht="38.25">
      <c r="A82" s="3">
        <v>22010300</v>
      </c>
      <c r="B82" s="6" t="s">
        <v>104</v>
      </c>
      <c r="C82" s="21">
        <v>52400</v>
      </c>
      <c r="D82" s="21">
        <v>66649.57</v>
      </c>
      <c r="E82" s="16">
        <f t="shared" si="5"/>
        <v>127.19383587786261</v>
      </c>
      <c r="F82" s="20"/>
      <c r="G82" s="20"/>
      <c r="H82" s="31">
        <v>0</v>
      </c>
    </row>
    <row r="83" spans="1:8" ht="12.75">
      <c r="A83" s="3">
        <v>22012500</v>
      </c>
      <c r="B83" s="6" t="s">
        <v>42</v>
      </c>
      <c r="C83" s="21">
        <v>950000</v>
      </c>
      <c r="D83" s="21">
        <v>985683.8</v>
      </c>
      <c r="E83" s="16">
        <f t="shared" si="5"/>
        <v>103.75618947368422</v>
      </c>
      <c r="F83" s="21">
        <v>0</v>
      </c>
      <c r="G83" s="23">
        <v>0</v>
      </c>
      <c r="H83" s="31">
        <v>0</v>
      </c>
    </row>
    <row r="84" spans="1:8" ht="25.5">
      <c r="A84" s="3">
        <v>22012600</v>
      </c>
      <c r="B84" s="6" t="s">
        <v>97</v>
      </c>
      <c r="C84" s="21">
        <v>193800</v>
      </c>
      <c r="D84" s="21">
        <v>212263.6</v>
      </c>
      <c r="E84" s="16">
        <f t="shared" si="5"/>
        <v>109.52714138286895</v>
      </c>
      <c r="F84" s="21"/>
      <c r="G84" s="23"/>
      <c r="H84" s="31">
        <v>0</v>
      </c>
    </row>
    <row r="85" spans="1:8" ht="63.75" customHeight="1">
      <c r="A85" s="3">
        <v>22012900</v>
      </c>
      <c r="B85" s="6" t="s">
        <v>105</v>
      </c>
      <c r="C85" s="21">
        <v>12600</v>
      </c>
      <c r="D85" s="21">
        <v>12600</v>
      </c>
      <c r="E85" s="12">
        <v>0</v>
      </c>
      <c r="F85" s="21">
        <v>0</v>
      </c>
      <c r="G85" s="23">
        <v>0</v>
      </c>
      <c r="H85" s="12">
        <v>0</v>
      </c>
    </row>
    <row r="86" spans="1:8" ht="25.5">
      <c r="A86" s="2">
        <v>22080000</v>
      </c>
      <c r="B86" s="5" t="s">
        <v>43</v>
      </c>
      <c r="C86" s="20">
        <f>C87</f>
        <v>917200</v>
      </c>
      <c r="D86" s="20">
        <f>D87</f>
        <v>966361.69</v>
      </c>
      <c r="E86" s="12">
        <f>D86/C86*100</f>
        <v>105.35997492368077</v>
      </c>
      <c r="F86" s="20">
        <f>F87</f>
        <v>0</v>
      </c>
      <c r="G86" s="20">
        <f>G87</f>
        <v>0</v>
      </c>
      <c r="H86" s="30">
        <v>0</v>
      </c>
    </row>
    <row r="87" spans="1:8" ht="39" customHeight="1">
      <c r="A87" s="3">
        <v>22080400</v>
      </c>
      <c r="B87" s="6" t="s">
        <v>44</v>
      </c>
      <c r="C87" s="21">
        <v>917200</v>
      </c>
      <c r="D87" s="21">
        <v>966361.69</v>
      </c>
      <c r="E87" s="16">
        <f>D87/C87*100</f>
        <v>105.35997492368077</v>
      </c>
      <c r="F87" s="21">
        <v>0</v>
      </c>
      <c r="G87" s="24">
        <v>0</v>
      </c>
      <c r="H87" s="31">
        <v>0</v>
      </c>
    </row>
    <row r="88" spans="1:8" ht="12.75">
      <c r="A88" s="2">
        <v>22090000</v>
      </c>
      <c r="B88" s="5" t="s">
        <v>45</v>
      </c>
      <c r="C88" s="20">
        <f>C89+C90+C92</f>
        <v>11800</v>
      </c>
      <c r="D88" s="20">
        <f>D89+D90+D92+D91</f>
        <v>12888.07</v>
      </c>
      <c r="E88" s="12">
        <f>D88/C88*100</f>
        <v>109.22093220338982</v>
      </c>
      <c r="F88" s="20">
        <f>F89+F90+F92</f>
        <v>0</v>
      </c>
      <c r="G88" s="20">
        <f>G89+G90+G92</f>
        <v>0</v>
      </c>
      <c r="H88" s="30">
        <v>0</v>
      </c>
    </row>
    <row r="89" spans="1:8" ht="38.25">
      <c r="A89" s="3">
        <v>22090100</v>
      </c>
      <c r="B89" s="6" t="s">
        <v>46</v>
      </c>
      <c r="C89" s="21">
        <v>3600</v>
      </c>
      <c r="D89" s="21">
        <v>4260.46</v>
      </c>
      <c r="E89" s="16">
        <f>D89/C89*100</f>
        <v>118.34611111111111</v>
      </c>
      <c r="F89" s="21">
        <v>0</v>
      </c>
      <c r="G89" s="21">
        <v>0</v>
      </c>
      <c r="H89" s="31">
        <v>0</v>
      </c>
    </row>
    <row r="90" spans="1:8" ht="12.75">
      <c r="A90" s="3">
        <v>22090200</v>
      </c>
      <c r="B90" s="6" t="s">
        <v>47</v>
      </c>
      <c r="C90" s="21">
        <v>0</v>
      </c>
      <c r="D90" s="21">
        <v>0</v>
      </c>
      <c r="E90" s="16" t="e">
        <f>D90/C90*100</f>
        <v>#DIV/0!</v>
      </c>
      <c r="F90" s="21">
        <v>0</v>
      </c>
      <c r="G90" s="21">
        <v>0</v>
      </c>
      <c r="H90" s="31">
        <v>0</v>
      </c>
    </row>
    <row r="91" spans="1:8" ht="38.25" hidden="1">
      <c r="A91" s="3">
        <v>22090300</v>
      </c>
      <c r="B91" s="6" t="s">
        <v>81</v>
      </c>
      <c r="C91" s="21">
        <v>0</v>
      </c>
      <c r="D91" s="21">
        <v>0</v>
      </c>
      <c r="E91" s="16">
        <v>0</v>
      </c>
      <c r="F91" s="21">
        <v>0</v>
      </c>
      <c r="G91" s="21">
        <v>0</v>
      </c>
      <c r="H91" s="31" t="e">
        <f>G91/F91*100</f>
        <v>#DIV/0!</v>
      </c>
    </row>
    <row r="92" spans="1:8" ht="26.25" customHeight="1">
      <c r="A92" s="3">
        <v>22090400</v>
      </c>
      <c r="B92" s="6" t="s">
        <v>48</v>
      </c>
      <c r="C92" s="21">
        <v>8200</v>
      </c>
      <c r="D92" s="21">
        <v>8627.61</v>
      </c>
      <c r="E92" s="16">
        <f>D92/C92*100</f>
        <v>105.214756097561</v>
      </c>
      <c r="F92" s="21">
        <v>0</v>
      </c>
      <c r="G92" s="21">
        <v>0</v>
      </c>
      <c r="H92" s="31">
        <v>0</v>
      </c>
    </row>
    <row r="93" spans="1:8" ht="12.75">
      <c r="A93" s="2">
        <v>24000000</v>
      </c>
      <c r="B93" s="5" t="s">
        <v>49</v>
      </c>
      <c r="C93" s="20">
        <f>C94+C98</f>
        <v>330900</v>
      </c>
      <c r="D93" s="20">
        <f>D94+D98</f>
        <v>361578.54</v>
      </c>
      <c r="E93" s="12">
        <f>D93/C93*100</f>
        <v>109.27124206708976</v>
      </c>
      <c r="F93" s="20">
        <f>F94+F98</f>
        <v>982700</v>
      </c>
      <c r="G93" s="20">
        <f>G94+G98</f>
        <v>985902.13</v>
      </c>
      <c r="H93" s="12">
        <f>G93/F93*100</f>
        <v>100.32585020860894</v>
      </c>
    </row>
    <row r="94" spans="1:8" ht="12.75">
      <c r="A94" s="2">
        <v>24060000</v>
      </c>
      <c r="B94" s="5" t="s">
        <v>38</v>
      </c>
      <c r="C94" s="20">
        <f>C95</f>
        <v>330900</v>
      </c>
      <c r="D94" s="20">
        <f>D95</f>
        <v>361578.54</v>
      </c>
      <c r="E94" s="12">
        <f>D94/C94*100</f>
        <v>109.27124206708976</v>
      </c>
      <c r="F94" s="20">
        <f>F95+F96+F97</f>
        <v>0</v>
      </c>
      <c r="G94" s="20">
        <f>G95+G96+G97</f>
        <v>3115.96</v>
      </c>
      <c r="H94" s="30">
        <v>0</v>
      </c>
    </row>
    <row r="95" spans="1:8" ht="12.75">
      <c r="A95" s="3">
        <v>24060300</v>
      </c>
      <c r="B95" s="6" t="s">
        <v>38</v>
      </c>
      <c r="C95" s="21">
        <v>330900</v>
      </c>
      <c r="D95" s="21">
        <v>361578.54</v>
      </c>
      <c r="E95" s="16">
        <f>D95/C95*100</f>
        <v>109.27124206708976</v>
      </c>
      <c r="F95" s="21">
        <v>0</v>
      </c>
      <c r="G95" s="23">
        <v>0</v>
      </c>
      <c r="H95" s="31">
        <v>0</v>
      </c>
    </row>
    <row r="96" spans="1:8" ht="38.25" hidden="1">
      <c r="A96" s="3">
        <v>24062100</v>
      </c>
      <c r="B96" s="6" t="s">
        <v>82</v>
      </c>
      <c r="C96" s="21">
        <v>0</v>
      </c>
      <c r="D96" s="21">
        <v>0</v>
      </c>
      <c r="E96" s="16">
        <v>0</v>
      </c>
      <c r="F96" s="22">
        <v>0</v>
      </c>
      <c r="G96" s="23">
        <v>0</v>
      </c>
      <c r="H96" s="12" t="e">
        <f aca="true" t="shared" si="6" ref="H96:H102">G96/F96*100</f>
        <v>#DIV/0!</v>
      </c>
    </row>
    <row r="97" spans="1:8" ht="38.25">
      <c r="A97" s="3">
        <v>24062100</v>
      </c>
      <c r="B97" s="6" t="s">
        <v>143</v>
      </c>
      <c r="C97" s="21">
        <v>0</v>
      </c>
      <c r="D97" s="21">
        <v>0</v>
      </c>
      <c r="E97" s="16">
        <v>0</v>
      </c>
      <c r="F97" s="22">
        <v>0</v>
      </c>
      <c r="G97" s="23">
        <v>3115.96</v>
      </c>
      <c r="H97" s="12"/>
    </row>
    <row r="98" spans="1:8" ht="25.5">
      <c r="A98" s="3">
        <v>24170000</v>
      </c>
      <c r="B98" s="6" t="s">
        <v>50</v>
      </c>
      <c r="C98" s="21">
        <v>0</v>
      </c>
      <c r="D98" s="21">
        <v>0</v>
      </c>
      <c r="E98" s="16">
        <v>0</v>
      </c>
      <c r="F98" s="25">
        <v>982700</v>
      </c>
      <c r="G98" s="25">
        <v>982786.17</v>
      </c>
      <c r="H98" s="16">
        <f t="shared" si="6"/>
        <v>100.00876869848376</v>
      </c>
    </row>
    <row r="99" spans="1:8" ht="12.75">
      <c r="A99" s="2">
        <v>25000000</v>
      </c>
      <c r="B99" s="5" t="s">
        <v>51</v>
      </c>
      <c r="C99" s="20">
        <f>C101</f>
        <v>0</v>
      </c>
      <c r="D99" s="20">
        <f>D101</f>
        <v>0</v>
      </c>
      <c r="E99" s="12">
        <v>0</v>
      </c>
      <c r="F99" s="20">
        <f>F100+F104</f>
        <v>8526400</v>
      </c>
      <c r="G99" s="20">
        <f>G100+G104</f>
        <v>8110133.8100000005</v>
      </c>
      <c r="H99" s="12">
        <f t="shared" si="6"/>
        <v>95.11791389097392</v>
      </c>
    </row>
    <row r="100" spans="1:8" ht="25.5">
      <c r="A100" s="2">
        <v>25010000</v>
      </c>
      <c r="B100" s="5" t="s">
        <v>52</v>
      </c>
      <c r="C100" s="20">
        <v>0</v>
      </c>
      <c r="D100" s="20">
        <v>0</v>
      </c>
      <c r="E100" s="20">
        <v>0</v>
      </c>
      <c r="F100" s="20">
        <f>F101+F102+F103</f>
        <v>8526400</v>
      </c>
      <c r="G100" s="20">
        <f>G101+G102+G103</f>
        <v>4401270.2</v>
      </c>
      <c r="H100" s="12">
        <f t="shared" si="6"/>
        <v>51.619325858510045</v>
      </c>
    </row>
    <row r="101" spans="1:8" ht="25.5">
      <c r="A101" s="3">
        <v>25010100</v>
      </c>
      <c r="B101" s="6" t="s">
        <v>118</v>
      </c>
      <c r="C101" s="21">
        <v>0</v>
      </c>
      <c r="D101" s="21">
        <v>0</v>
      </c>
      <c r="E101" s="21">
        <v>0</v>
      </c>
      <c r="F101" s="21">
        <v>8354900</v>
      </c>
      <c r="G101" s="21">
        <v>4217396.95</v>
      </c>
      <c r="H101" s="16">
        <f t="shared" si="6"/>
        <v>50.47812600988642</v>
      </c>
    </row>
    <row r="102" spans="1:8" ht="12.75">
      <c r="A102" s="3">
        <v>25010300</v>
      </c>
      <c r="B102" s="6" t="s">
        <v>119</v>
      </c>
      <c r="C102" s="21">
        <v>0</v>
      </c>
      <c r="D102" s="21">
        <v>0</v>
      </c>
      <c r="E102" s="21">
        <v>0</v>
      </c>
      <c r="F102" s="21">
        <v>171500</v>
      </c>
      <c r="G102" s="21">
        <v>108207.76</v>
      </c>
      <c r="H102" s="16">
        <f t="shared" si="6"/>
        <v>63.094903790087464</v>
      </c>
    </row>
    <row r="103" spans="1:8" ht="25.5">
      <c r="A103" s="3">
        <v>25010400</v>
      </c>
      <c r="B103" s="6" t="s">
        <v>120</v>
      </c>
      <c r="C103" s="21">
        <v>0</v>
      </c>
      <c r="D103" s="21">
        <v>0</v>
      </c>
      <c r="E103" s="21">
        <v>0</v>
      </c>
      <c r="F103" s="21">
        <v>0</v>
      </c>
      <c r="G103" s="21">
        <v>75665.49</v>
      </c>
      <c r="H103" s="16">
        <v>0</v>
      </c>
    </row>
    <row r="104" spans="1:8" ht="12.75">
      <c r="A104" s="2">
        <v>25020000</v>
      </c>
      <c r="B104" s="5" t="s">
        <v>84</v>
      </c>
      <c r="C104" s="20">
        <v>0</v>
      </c>
      <c r="D104" s="20">
        <v>0</v>
      </c>
      <c r="E104" s="12">
        <v>0</v>
      </c>
      <c r="F104" s="20">
        <v>0</v>
      </c>
      <c r="G104" s="20">
        <f>G105+G106</f>
        <v>3708863.61</v>
      </c>
      <c r="H104" s="16">
        <v>0</v>
      </c>
    </row>
    <row r="105" spans="1:8" ht="12.75">
      <c r="A105" s="3">
        <v>25020100</v>
      </c>
      <c r="B105" s="6" t="s">
        <v>121</v>
      </c>
      <c r="C105" s="21"/>
      <c r="D105" s="21"/>
      <c r="E105" s="16"/>
      <c r="F105" s="21">
        <v>0</v>
      </c>
      <c r="G105" s="21">
        <v>386724.4</v>
      </c>
      <c r="H105" s="16">
        <v>0</v>
      </c>
    </row>
    <row r="106" spans="1:8" ht="63.75" customHeight="1">
      <c r="A106" s="3">
        <v>25020200</v>
      </c>
      <c r="B106" s="6" t="s">
        <v>127</v>
      </c>
      <c r="C106" s="21">
        <v>0</v>
      </c>
      <c r="D106" s="21">
        <v>0</v>
      </c>
      <c r="E106" s="16">
        <v>0</v>
      </c>
      <c r="F106" s="21">
        <v>0</v>
      </c>
      <c r="G106" s="21">
        <v>3322139.21</v>
      </c>
      <c r="H106" s="16">
        <v>0</v>
      </c>
    </row>
    <row r="107" spans="1:8" ht="12.75">
      <c r="A107" s="2">
        <v>30000000</v>
      </c>
      <c r="B107" s="5" t="s">
        <v>53</v>
      </c>
      <c r="C107" s="20">
        <f>C108+C112</f>
        <v>2000</v>
      </c>
      <c r="D107" s="20">
        <f>D108+D112</f>
        <v>2600</v>
      </c>
      <c r="E107" s="12">
        <f>D107/C107*100</f>
        <v>130</v>
      </c>
      <c r="F107" s="20">
        <f>F108+F112</f>
        <v>6746200</v>
      </c>
      <c r="G107" s="20">
        <f>G108+G112</f>
        <v>1531990.17</v>
      </c>
      <c r="H107" s="12">
        <f>G107/F107*100</f>
        <v>22.708934955975216</v>
      </c>
    </row>
    <row r="108" spans="1:8" ht="12.75">
      <c r="A108" s="2">
        <v>31000000</v>
      </c>
      <c r="B108" s="5" t="s">
        <v>54</v>
      </c>
      <c r="C108" s="20">
        <f>C109+C111</f>
        <v>2000</v>
      </c>
      <c r="D108" s="20">
        <f>D109+D111</f>
        <v>2600</v>
      </c>
      <c r="E108" s="12">
        <f>D108/C108*100</f>
        <v>130</v>
      </c>
      <c r="F108" s="20">
        <f>F109+F111</f>
        <v>352400</v>
      </c>
      <c r="G108" s="20">
        <f>G109+G111</f>
        <v>352446.5</v>
      </c>
      <c r="H108" s="12">
        <f>G108/F108*100</f>
        <v>100.01319523269012</v>
      </c>
    </row>
    <row r="109" spans="1:8" ht="53.25" customHeight="1">
      <c r="A109" s="2">
        <v>31010000</v>
      </c>
      <c r="B109" s="5" t="s">
        <v>55</v>
      </c>
      <c r="C109" s="20">
        <f>C110</f>
        <v>2000</v>
      </c>
      <c r="D109" s="20">
        <f>D110</f>
        <v>2600</v>
      </c>
      <c r="E109" s="12">
        <f>D109/C109*100</f>
        <v>130</v>
      </c>
      <c r="F109" s="20">
        <f>F110</f>
        <v>0</v>
      </c>
      <c r="G109" s="20">
        <f>G110</f>
        <v>0</v>
      </c>
      <c r="H109" s="30">
        <v>0</v>
      </c>
    </row>
    <row r="110" spans="1:8" ht="51.75" customHeight="1">
      <c r="A110" s="3">
        <v>31010200</v>
      </c>
      <c r="B110" s="6" t="s">
        <v>56</v>
      </c>
      <c r="C110" s="21">
        <v>2000</v>
      </c>
      <c r="D110" s="21">
        <v>2600</v>
      </c>
      <c r="E110" s="16">
        <f>D110/C110*100</f>
        <v>130</v>
      </c>
      <c r="F110" s="21">
        <v>0</v>
      </c>
      <c r="G110" s="21">
        <v>0</v>
      </c>
      <c r="H110" s="31">
        <v>0</v>
      </c>
    </row>
    <row r="111" spans="1:8" ht="26.25" customHeight="1">
      <c r="A111" s="3">
        <v>31030000</v>
      </c>
      <c r="B111" s="6" t="s">
        <v>57</v>
      </c>
      <c r="C111" s="21">
        <v>0</v>
      </c>
      <c r="D111" s="21">
        <v>0</v>
      </c>
      <c r="E111" s="16">
        <v>0</v>
      </c>
      <c r="F111" s="21">
        <v>352400</v>
      </c>
      <c r="G111" s="21">
        <v>352446.5</v>
      </c>
      <c r="H111" s="16">
        <f aca="true" t="shared" si="7" ref="H111:H117">G111/F111*100</f>
        <v>100.01319523269012</v>
      </c>
    </row>
    <row r="112" spans="1:8" ht="12.75">
      <c r="A112" s="2">
        <v>33000000</v>
      </c>
      <c r="B112" s="5" t="s">
        <v>58</v>
      </c>
      <c r="C112" s="20">
        <f>C113</f>
        <v>0</v>
      </c>
      <c r="D112" s="20">
        <f>D113</f>
        <v>0</v>
      </c>
      <c r="E112" s="12">
        <v>0</v>
      </c>
      <c r="F112" s="20">
        <f>F113</f>
        <v>6393800</v>
      </c>
      <c r="G112" s="20">
        <f>G113</f>
        <v>1179543.67</v>
      </c>
      <c r="H112" s="12">
        <f t="shared" si="7"/>
        <v>18.44824157777847</v>
      </c>
    </row>
    <row r="113" spans="1:8" ht="12.75">
      <c r="A113" s="2">
        <v>33010000</v>
      </c>
      <c r="B113" s="5" t="s">
        <v>59</v>
      </c>
      <c r="C113" s="20">
        <f>C114</f>
        <v>0</v>
      </c>
      <c r="D113" s="20">
        <f>D114</f>
        <v>0</v>
      </c>
      <c r="E113" s="12">
        <v>0</v>
      </c>
      <c r="F113" s="20">
        <f>F114</f>
        <v>6393800</v>
      </c>
      <c r="G113" s="20">
        <f>G114</f>
        <v>1179543.67</v>
      </c>
      <c r="H113" s="12">
        <f t="shared" si="7"/>
        <v>18.44824157777847</v>
      </c>
    </row>
    <row r="114" spans="1:8" ht="51">
      <c r="A114" s="3">
        <v>33010100</v>
      </c>
      <c r="B114" s="6" t="s">
        <v>60</v>
      </c>
      <c r="C114" s="21">
        <v>0</v>
      </c>
      <c r="D114" s="21">
        <v>0</v>
      </c>
      <c r="E114" s="16">
        <v>0</v>
      </c>
      <c r="F114" s="21">
        <v>6393800</v>
      </c>
      <c r="G114" s="24">
        <v>1179543.67</v>
      </c>
      <c r="H114" s="12">
        <f t="shared" si="7"/>
        <v>18.44824157777847</v>
      </c>
    </row>
    <row r="115" spans="1:8" ht="12.75">
      <c r="A115" s="2">
        <v>50000000</v>
      </c>
      <c r="B115" s="5" t="s">
        <v>61</v>
      </c>
      <c r="C115" s="20">
        <f>C116</f>
        <v>0</v>
      </c>
      <c r="D115" s="20">
        <f>D116</f>
        <v>0</v>
      </c>
      <c r="E115" s="12">
        <v>0</v>
      </c>
      <c r="F115" s="20">
        <f>F116</f>
        <v>120000</v>
      </c>
      <c r="G115" s="20">
        <f>G116</f>
        <v>120663.85</v>
      </c>
      <c r="H115" s="12">
        <f t="shared" si="7"/>
        <v>100.55320833333334</v>
      </c>
    </row>
    <row r="116" spans="1:8" ht="38.25">
      <c r="A116" s="3">
        <v>50110000</v>
      </c>
      <c r="B116" s="6" t="s">
        <v>62</v>
      </c>
      <c r="C116" s="21">
        <v>0</v>
      </c>
      <c r="D116" s="21">
        <v>0</v>
      </c>
      <c r="E116" s="16">
        <v>0</v>
      </c>
      <c r="F116" s="21">
        <v>120000</v>
      </c>
      <c r="G116" s="29">
        <v>120663.85</v>
      </c>
      <c r="H116" s="16">
        <f t="shared" si="7"/>
        <v>100.55320833333334</v>
      </c>
    </row>
    <row r="117" spans="1:9" ht="18" customHeight="1">
      <c r="A117" s="4" t="s">
        <v>93</v>
      </c>
      <c r="B117" s="7"/>
      <c r="C117" s="32">
        <f>C11+C69+C107+C115</f>
        <v>171808500</v>
      </c>
      <c r="D117" s="32">
        <f>D11+D69+D107+D115</f>
        <v>175025308.63</v>
      </c>
      <c r="E117" s="33">
        <f aca="true" t="shared" si="8" ref="E117:E146">D117/C117*100</f>
        <v>101.87232216683108</v>
      </c>
      <c r="F117" s="32">
        <f>F11+F69+F107+F115</f>
        <v>16485400</v>
      </c>
      <c r="G117" s="32">
        <f>G11+G69+G107+G115</f>
        <v>10816470.25</v>
      </c>
      <c r="H117" s="33">
        <f t="shared" si="7"/>
        <v>65.6124222038895</v>
      </c>
      <c r="I117" s="10"/>
    </row>
    <row r="118" spans="1:8" ht="12.75">
      <c r="A118" s="2">
        <v>40000000</v>
      </c>
      <c r="B118" s="5" t="s">
        <v>63</v>
      </c>
      <c r="C118" s="20">
        <f>C119</f>
        <v>91104362.3</v>
      </c>
      <c r="D118" s="20">
        <f>D119</f>
        <v>90322693.98</v>
      </c>
      <c r="E118" s="12">
        <f t="shared" si="8"/>
        <v>99.14200780262748</v>
      </c>
      <c r="F118" s="20">
        <f>F119</f>
        <v>1058596</v>
      </c>
      <c r="G118" s="20">
        <f>G119</f>
        <v>1006068</v>
      </c>
      <c r="H118" s="30">
        <v>0</v>
      </c>
    </row>
    <row r="119" spans="1:8" ht="12.75">
      <c r="A119" s="2">
        <v>41000000</v>
      </c>
      <c r="B119" s="5" t="s">
        <v>64</v>
      </c>
      <c r="C119" s="20">
        <f>C120+C123+C129+C131</f>
        <v>91104362.3</v>
      </c>
      <c r="D119" s="20">
        <f>D120+D123+D129+D131</f>
        <v>90322693.98</v>
      </c>
      <c r="E119" s="12">
        <f t="shared" si="8"/>
        <v>99.14200780262748</v>
      </c>
      <c r="F119" s="20">
        <f>F120+F123+F129+F131</f>
        <v>1058596</v>
      </c>
      <c r="G119" s="20">
        <f>G120+G123+G129+G131</f>
        <v>1006068</v>
      </c>
      <c r="H119" s="30">
        <v>0</v>
      </c>
    </row>
    <row r="120" spans="1:8" ht="12.75">
      <c r="A120" s="2">
        <v>41020000</v>
      </c>
      <c r="B120" s="5" t="s">
        <v>65</v>
      </c>
      <c r="C120" s="20">
        <f>C121+C122</f>
        <v>7079400</v>
      </c>
      <c r="D120" s="20">
        <f>D121+D122</f>
        <v>7079400</v>
      </c>
      <c r="E120" s="12">
        <f t="shared" si="8"/>
        <v>100</v>
      </c>
      <c r="F120" s="20">
        <f>F121</f>
        <v>0</v>
      </c>
      <c r="G120" s="20">
        <f>G121</f>
        <v>0</v>
      </c>
      <c r="H120" s="30">
        <v>0</v>
      </c>
    </row>
    <row r="121" spans="1:8" ht="12.75">
      <c r="A121" s="3">
        <v>41020100</v>
      </c>
      <c r="B121" s="6" t="s">
        <v>66</v>
      </c>
      <c r="C121" s="21">
        <v>7079400</v>
      </c>
      <c r="D121" s="21">
        <v>7079400</v>
      </c>
      <c r="E121" s="16">
        <f t="shared" si="8"/>
        <v>100</v>
      </c>
      <c r="F121" s="21">
        <v>0</v>
      </c>
      <c r="G121" s="23">
        <v>0</v>
      </c>
      <c r="H121" s="31">
        <v>0</v>
      </c>
    </row>
    <row r="122" spans="1:8" ht="12.75" hidden="1">
      <c r="A122" s="3">
        <v>41020600</v>
      </c>
      <c r="B122" s="6" t="s">
        <v>92</v>
      </c>
      <c r="C122" s="21">
        <v>0</v>
      </c>
      <c r="D122" s="21">
        <v>0</v>
      </c>
      <c r="E122" s="12"/>
      <c r="F122" s="21"/>
      <c r="G122" s="23"/>
      <c r="H122" s="30" t="e">
        <f>G122/F122*100</f>
        <v>#DIV/0!</v>
      </c>
    </row>
    <row r="123" spans="1:8" ht="12.75">
      <c r="A123" s="2">
        <v>41030000</v>
      </c>
      <c r="B123" s="5" t="s">
        <v>67</v>
      </c>
      <c r="C123" s="20">
        <f>C125+C126+C127+C128</f>
        <v>71362222</v>
      </c>
      <c r="D123" s="20">
        <f>D125+D126+D127+D128</f>
        <v>71095289.98</v>
      </c>
      <c r="E123" s="12">
        <f t="shared" si="8"/>
        <v>99.62594771782751</v>
      </c>
      <c r="F123" s="20">
        <f>F125+F126+F127</f>
        <v>0</v>
      </c>
      <c r="G123" s="20">
        <f>G125+G126+G127</f>
        <v>0</v>
      </c>
      <c r="H123" s="30">
        <v>0</v>
      </c>
    </row>
    <row r="124" spans="1:8" ht="35.25" customHeight="1" hidden="1">
      <c r="A124" s="14">
        <v>41030300</v>
      </c>
      <c r="B124" s="15" t="s">
        <v>86</v>
      </c>
      <c r="C124" s="21">
        <v>0</v>
      </c>
      <c r="D124" s="21">
        <v>0</v>
      </c>
      <c r="E124" s="12">
        <v>0</v>
      </c>
      <c r="F124" s="21">
        <v>0</v>
      </c>
      <c r="G124" s="21">
        <v>0</v>
      </c>
      <c r="H124" s="30" t="e">
        <f>G124/F124*100</f>
        <v>#DIV/0!</v>
      </c>
    </row>
    <row r="125" spans="1:8" ht="14.25" customHeight="1">
      <c r="A125" s="3">
        <v>41033900</v>
      </c>
      <c r="B125" s="6" t="s">
        <v>68</v>
      </c>
      <c r="C125" s="21">
        <v>61647600</v>
      </c>
      <c r="D125" s="21">
        <v>61647600</v>
      </c>
      <c r="E125" s="16">
        <f aca="true" t="shared" si="9" ref="E125:E131">D125/C125*100</f>
        <v>100</v>
      </c>
      <c r="F125" s="21">
        <v>0</v>
      </c>
      <c r="G125" s="21">
        <v>0</v>
      </c>
      <c r="H125" s="21">
        <v>0</v>
      </c>
    </row>
    <row r="126" spans="1:8" ht="12.75" customHeight="1">
      <c r="A126" s="3">
        <v>41034200</v>
      </c>
      <c r="B126" s="6" t="s">
        <v>98</v>
      </c>
      <c r="C126" s="21">
        <v>7045300</v>
      </c>
      <c r="D126" s="21">
        <v>7045300</v>
      </c>
      <c r="E126" s="16">
        <f t="shared" si="9"/>
        <v>100</v>
      </c>
      <c r="F126" s="21">
        <v>0</v>
      </c>
      <c r="G126" s="21">
        <v>0</v>
      </c>
      <c r="H126" s="21">
        <v>0</v>
      </c>
    </row>
    <row r="127" spans="1:8" ht="44.25" customHeight="1" hidden="1">
      <c r="A127" s="3">
        <v>41035100</v>
      </c>
      <c r="B127" s="6" t="s">
        <v>110</v>
      </c>
      <c r="C127" s="21"/>
      <c r="D127" s="21">
        <v>0</v>
      </c>
      <c r="E127" s="16" t="e">
        <f t="shared" si="9"/>
        <v>#DIV/0!</v>
      </c>
      <c r="F127" s="21"/>
      <c r="G127" s="21"/>
      <c r="H127" s="31">
        <v>0</v>
      </c>
    </row>
    <row r="128" spans="1:8" ht="44.25" customHeight="1">
      <c r="A128" s="3">
        <v>41035100</v>
      </c>
      <c r="B128" s="6" t="s">
        <v>110</v>
      </c>
      <c r="C128" s="21">
        <v>2669322</v>
      </c>
      <c r="D128" s="21">
        <v>2402389.98</v>
      </c>
      <c r="E128" s="16">
        <f t="shared" si="9"/>
        <v>90.00000674328538</v>
      </c>
      <c r="F128" s="21">
        <v>0</v>
      </c>
      <c r="G128" s="21">
        <v>0</v>
      </c>
      <c r="H128" s="31">
        <v>0</v>
      </c>
    </row>
    <row r="129" spans="1:8" ht="14.25" customHeight="1">
      <c r="A129" s="3">
        <v>41040000</v>
      </c>
      <c r="B129" s="6" t="s">
        <v>111</v>
      </c>
      <c r="C129" s="20">
        <f>C130</f>
        <v>1769200</v>
      </c>
      <c r="D129" s="20">
        <f>D130</f>
        <v>1769200</v>
      </c>
      <c r="E129" s="12">
        <f t="shared" si="9"/>
        <v>100</v>
      </c>
      <c r="F129" s="21">
        <v>0</v>
      </c>
      <c r="G129" s="21">
        <v>0</v>
      </c>
      <c r="H129" s="21">
        <v>0</v>
      </c>
    </row>
    <row r="130" spans="1:8" ht="52.5" customHeight="1">
      <c r="A130" s="3">
        <v>41040200</v>
      </c>
      <c r="B130" s="6" t="s">
        <v>112</v>
      </c>
      <c r="C130" s="21">
        <v>1769200</v>
      </c>
      <c r="D130" s="21">
        <v>1769200</v>
      </c>
      <c r="E130" s="16">
        <f t="shared" si="9"/>
        <v>100</v>
      </c>
      <c r="F130" s="21">
        <v>0</v>
      </c>
      <c r="G130" s="21">
        <v>0</v>
      </c>
      <c r="H130" s="31">
        <v>0</v>
      </c>
    </row>
    <row r="131" spans="1:8" ht="12.75" customHeight="1">
      <c r="A131" s="2">
        <v>41050000</v>
      </c>
      <c r="B131" s="5" t="s">
        <v>113</v>
      </c>
      <c r="C131" s="20">
        <f>C132+C133+C137+C138+C146+C140+C142+C143+C145+C141+C134+C135+C139+C144</f>
        <v>10893540.3</v>
      </c>
      <c r="D131" s="20">
        <f>D132+D133+D137+D138+D146+D140+D142+D143+D145+D141+D134+D135+D139+D144</f>
        <v>10378804</v>
      </c>
      <c r="E131" s="12">
        <f t="shared" si="9"/>
        <v>95.27484834292117</v>
      </c>
      <c r="F131" s="20">
        <f>F132+F133+F137+F138+F146+F140+F142+F143+F145+F141</f>
        <v>1058596</v>
      </c>
      <c r="G131" s="20">
        <f>G132+G133+G137+G138+G146+G140+G142+G143+G145+G141</f>
        <v>1006068</v>
      </c>
      <c r="H131" s="30">
        <v>0</v>
      </c>
    </row>
    <row r="132" spans="1:8" ht="63.75" customHeight="1" hidden="1">
      <c r="A132" s="3">
        <v>41050100</v>
      </c>
      <c r="B132" s="6" t="s">
        <v>114</v>
      </c>
      <c r="C132" s="21"/>
      <c r="D132" s="21"/>
      <c r="E132" s="16" t="e">
        <f t="shared" si="8"/>
        <v>#DIV/0!</v>
      </c>
      <c r="F132" s="21">
        <v>0</v>
      </c>
      <c r="G132" s="21">
        <v>0</v>
      </c>
      <c r="H132" s="31">
        <v>0</v>
      </c>
    </row>
    <row r="133" spans="1:8" ht="54.75" customHeight="1" hidden="1">
      <c r="A133" s="3">
        <v>41050200</v>
      </c>
      <c r="B133" s="6" t="s">
        <v>115</v>
      </c>
      <c r="C133" s="21"/>
      <c r="D133" s="21"/>
      <c r="E133" s="16" t="e">
        <f t="shared" si="8"/>
        <v>#DIV/0!</v>
      </c>
      <c r="F133" s="21">
        <v>0</v>
      </c>
      <c r="G133" s="21">
        <v>0</v>
      </c>
      <c r="H133" s="31">
        <v>0</v>
      </c>
    </row>
    <row r="134" spans="1:8" ht="63.75" customHeight="1">
      <c r="A134" s="3">
        <v>41050400</v>
      </c>
      <c r="B134" s="6" t="s">
        <v>140</v>
      </c>
      <c r="C134" s="21">
        <v>1794083.68</v>
      </c>
      <c r="D134" s="21">
        <v>1794083.68</v>
      </c>
      <c r="E134" s="16">
        <f t="shared" si="8"/>
        <v>100</v>
      </c>
      <c r="F134" s="21">
        <v>0</v>
      </c>
      <c r="G134" s="21">
        <v>0</v>
      </c>
      <c r="H134" s="31">
        <v>0</v>
      </c>
    </row>
    <row r="135" spans="1:8" ht="54.75" customHeight="1">
      <c r="A135" s="3">
        <v>41050500</v>
      </c>
      <c r="B135" s="6" t="s">
        <v>141</v>
      </c>
      <c r="C135" s="21">
        <v>2131020.62</v>
      </c>
      <c r="D135" s="21">
        <v>2131020.62</v>
      </c>
      <c r="E135" s="16">
        <f t="shared" si="8"/>
        <v>100</v>
      </c>
      <c r="F135" s="21">
        <v>0</v>
      </c>
      <c r="G135" s="21">
        <v>0</v>
      </c>
      <c r="H135" s="31">
        <v>0</v>
      </c>
    </row>
    <row r="136" spans="1:8" ht="66" customHeight="1" hidden="1">
      <c r="A136" s="3">
        <v>41030900</v>
      </c>
      <c r="B136" s="6" t="s">
        <v>70</v>
      </c>
      <c r="C136" s="21"/>
      <c r="D136" s="21"/>
      <c r="E136" s="16" t="e">
        <f t="shared" si="8"/>
        <v>#DIV/0!</v>
      </c>
      <c r="F136" s="21">
        <v>0</v>
      </c>
      <c r="G136" s="21">
        <v>0</v>
      </c>
      <c r="H136" s="12" t="e">
        <f>G136/F136*100</f>
        <v>#DIV/0!</v>
      </c>
    </row>
    <row r="137" spans="1:8" ht="68.25" customHeight="1" hidden="1">
      <c r="A137" s="3">
        <v>41050300</v>
      </c>
      <c r="B137" s="6" t="s">
        <v>116</v>
      </c>
      <c r="C137" s="21"/>
      <c r="D137" s="21"/>
      <c r="E137" s="16" t="e">
        <f t="shared" si="8"/>
        <v>#DIV/0!</v>
      </c>
      <c r="F137" s="21">
        <v>0</v>
      </c>
      <c r="G137" s="21">
        <v>0</v>
      </c>
      <c r="H137" s="31">
        <v>0</v>
      </c>
    </row>
    <row r="138" spans="1:8" ht="54.75" customHeight="1">
      <c r="A138" s="3">
        <v>41050800</v>
      </c>
      <c r="B138" s="6" t="s">
        <v>146</v>
      </c>
      <c r="C138" s="21">
        <v>201448</v>
      </c>
      <c r="D138" s="21"/>
      <c r="E138" s="16">
        <f t="shared" si="8"/>
        <v>0</v>
      </c>
      <c r="F138" s="21">
        <v>0</v>
      </c>
      <c r="G138" s="21">
        <v>0</v>
      </c>
      <c r="H138" s="31">
        <v>0</v>
      </c>
    </row>
    <row r="139" spans="1:8" ht="54.75" customHeight="1">
      <c r="A139" s="3">
        <v>41050900</v>
      </c>
      <c r="B139" s="6" t="s">
        <v>144</v>
      </c>
      <c r="C139" s="21">
        <v>1933160</v>
      </c>
      <c r="D139" s="21">
        <v>1933160</v>
      </c>
      <c r="E139" s="16">
        <f t="shared" si="8"/>
        <v>100</v>
      </c>
      <c r="F139" s="21">
        <v>0</v>
      </c>
      <c r="G139" s="21">
        <v>0</v>
      </c>
      <c r="H139" s="31">
        <v>0</v>
      </c>
    </row>
    <row r="140" spans="1:8" ht="26.25" customHeight="1">
      <c r="A140" s="3">
        <v>41051000</v>
      </c>
      <c r="B140" s="6" t="s">
        <v>128</v>
      </c>
      <c r="C140" s="21">
        <v>1193500</v>
      </c>
      <c r="D140" s="21">
        <v>1193500</v>
      </c>
      <c r="E140" s="16">
        <f t="shared" si="8"/>
        <v>100</v>
      </c>
      <c r="F140" s="21">
        <v>0</v>
      </c>
      <c r="G140" s="21">
        <v>0</v>
      </c>
      <c r="H140" s="21">
        <v>0</v>
      </c>
    </row>
    <row r="141" spans="1:8" ht="26.25" customHeight="1">
      <c r="A141" s="3">
        <v>41051100</v>
      </c>
      <c r="B141" s="6" t="s">
        <v>139</v>
      </c>
      <c r="C141" s="21">
        <v>0</v>
      </c>
      <c r="D141" s="21">
        <v>0</v>
      </c>
      <c r="E141" s="21">
        <v>0</v>
      </c>
      <c r="F141" s="21">
        <v>1058596</v>
      </c>
      <c r="G141" s="21">
        <v>1006068</v>
      </c>
      <c r="H141" s="21">
        <v>0</v>
      </c>
    </row>
    <row r="142" spans="1:8" ht="38.25" customHeight="1">
      <c r="A142" s="3">
        <v>41051200</v>
      </c>
      <c r="B142" s="6" t="s">
        <v>129</v>
      </c>
      <c r="C142" s="21">
        <v>766960</v>
      </c>
      <c r="D142" s="21">
        <v>478075.71</v>
      </c>
      <c r="E142" s="16">
        <f t="shared" si="8"/>
        <v>62.33385183060395</v>
      </c>
      <c r="F142" s="21">
        <v>0</v>
      </c>
      <c r="G142" s="21">
        <v>0</v>
      </c>
      <c r="H142" s="21">
        <v>0</v>
      </c>
    </row>
    <row r="143" spans="1:8" ht="39" customHeight="1">
      <c r="A143" s="3">
        <v>41051400</v>
      </c>
      <c r="B143" s="6" t="s">
        <v>137</v>
      </c>
      <c r="C143" s="21">
        <v>1531852</v>
      </c>
      <c r="D143" s="21">
        <v>1531723</v>
      </c>
      <c r="E143" s="16">
        <f t="shared" si="8"/>
        <v>99.99157882093048</v>
      </c>
      <c r="F143" s="21">
        <v>0</v>
      </c>
      <c r="G143" s="21">
        <v>0</v>
      </c>
      <c r="H143" s="21">
        <v>0</v>
      </c>
    </row>
    <row r="144" spans="1:8" ht="39" customHeight="1">
      <c r="A144" s="3">
        <v>41053000</v>
      </c>
      <c r="B144" s="6" t="s">
        <v>142</v>
      </c>
      <c r="C144" s="21">
        <v>1234444</v>
      </c>
      <c r="D144" s="21">
        <v>1222149.75</v>
      </c>
      <c r="E144" s="16">
        <f t="shared" si="8"/>
        <v>99.0040657980435</v>
      </c>
      <c r="F144" s="21"/>
      <c r="G144" s="21"/>
      <c r="H144" s="21"/>
    </row>
    <row r="145" spans="1:8" ht="39" customHeight="1">
      <c r="A145" s="14">
        <v>41053300</v>
      </c>
      <c r="B145" s="15" t="s">
        <v>138</v>
      </c>
      <c r="C145" s="21">
        <v>25000</v>
      </c>
      <c r="D145" s="21">
        <v>25000</v>
      </c>
      <c r="E145" s="16">
        <f t="shared" si="8"/>
        <v>100</v>
      </c>
      <c r="F145" s="21">
        <v>0</v>
      </c>
      <c r="G145" s="21">
        <v>0</v>
      </c>
      <c r="H145" s="21">
        <v>0</v>
      </c>
    </row>
    <row r="146" spans="1:8" ht="13.5" customHeight="1">
      <c r="A146" s="3">
        <v>41053900</v>
      </c>
      <c r="B146" s="6" t="s">
        <v>117</v>
      </c>
      <c r="C146" s="21">
        <v>82072</v>
      </c>
      <c r="D146" s="21">
        <v>70091.24</v>
      </c>
      <c r="E146" s="16">
        <f t="shared" si="8"/>
        <v>85.40213471098548</v>
      </c>
      <c r="F146" s="21">
        <v>0</v>
      </c>
      <c r="G146" s="25">
        <v>0</v>
      </c>
      <c r="H146" s="31">
        <v>0</v>
      </c>
    </row>
    <row r="147" spans="1:8" ht="67.5" customHeight="1" hidden="1">
      <c r="A147" s="3">
        <v>41036600</v>
      </c>
      <c r="B147" s="6" t="s">
        <v>91</v>
      </c>
      <c r="C147" s="21">
        <v>0</v>
      </c>
      <c r="D147" s="21">
        <v>0</v>
      </c>
      <c r="E147" s="12"/>
      <c r="F147" s="21">
        <v>0</v>
      </c>
      <c r="G147" s="25">
        <v>0</v>
      </c>
      <c r="H147" s="12" t="e">
        <f>G147/F147*100</f>
        <v>#DIV/0!</v>
      </c>
    </row>
    <row r="148" spans="1:8" ht="39.75" customHeight="1" hidden="1">
      <c r="A148" s="3">
        <v>410370000</v>
      </c>
      <c r="B148" s="6" t="s">
        <v>87</v>
      </c>
      <c r="C148" s="21">
        <v>0</v>
      </c>
      <c r="D148" s="21">
        <v>0</v>
      </c>
      <c r="E148" s="12"/>
      <c r="F148" s="21"/>
      <c r="G148" s="23"/>
      <c r="H148" s="12" t="e">
        <f>G148/F148*100</f>
        <v>#DIV/0!</v>
      </c>
    </row>
    <row r="149" spans="1:8" ht="24" customHeight="1">
      <c r="A149" s="4" t="s">
        <v>69</v>
      </c>
      <c r="B149" s="7"/>
      <c r="C149" s="32">
        <f>C117+C118</f>
        <v>262912862.3</v>
      </c>
      <c r="D149" s="32">
        <f>D117+D118</f>
        <v>265348002.61</v>
      </c>
      <c r="E149" s="33">
        <f>D149/C149*100</f>
        <v>100.92621573881819</v>
      </c>
      <c r="F149" s="32">
        <f>F117+F118</f>
        <v>17543996</v>
      </c>
      <c r="G149" s="32">
        <f>G117+G118</f>
        <v>11822538.25</v>
      </c>
      <c r="H149" s="33">
        <f>G149/F149*100</f>
        <v>67.387944285897</v>
      </c>
    </row>
    <row r="150" ht="15.75" customHeight="1"/>
    <row r="151" ht="15.75" customHeight="1"/>
    <row r="152" ht="15.75" customHeight="1"/>
    <row r="153" spans="3:4" ht="17.25" customHeight="1">
      <c r="C153" s="19"/>
      <c r="D153" s="19"/>
    </row>
    <row r="154" spans="2:8" s="40" customFormat="1" ht="15.75">
      <c r="B154" s="36" t="s">
        <v>106</v>
      </c>
      <c r="C154" s="36"/>
      <c r="D154" s="36"/>
      <c r="E154" s="37" t="s">
        <v>148</v>
      </c>
      <c r="F154" s="38"/>
      <c r="G154" s="38"/>
      <c r="H154" s="39"/>
    </row>
  </sheetData>
  <sheetProtection/>
  <mergeCells count="15">
    <mergeCell ref="C1:H1"/>
    <mergeCell ref="C2:H2"/>
    <mergeCell ref="H8:H9"/>
    <mergeCell ref="E3:H3"/>
    <mergeCell ref="A4:H4"/>
    <mergeCell ref="F7:H7"/>
    <mergeCell ref="A7:A9"/>
    <mergeCell ref="B7:B9"/>
    <mergeCell ref="E8:E9"/>
    <mergeCell ref="F8:F9"/>
    <mergeCell ref="A5:H5"/>
    <mergeCell ref="C7:E7"/>
    <mergeCell ref="C8:C9"/>
    <mergeCell ref="D8:D9"/>
    <mergeCell ref="G8:G9"/>
  </mergeCells>
  <printOptions/>
  <pageMargins left="0.8661417322834646" right="0.2755905511811024" top="0.4724409448818898" bottom="0.472440944881889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Gruzd</cp:lastModifiedBy>
  <cp:lastPrinted>2020-10-09T06:24:29Z</cp:lastPrinted>
  <dcterms:created xsi:type="dcterms:W3CDTF">2015-02-27T09:07:30Z</dcterms:created>
  <dcterms:modified xsi:type="dcterms:W3CDTF">2021-02-15T11:53:46Z</dcterms:modified>
  <cp:category/>
  <cp:version/>
  <cp:contentType/>
  <cp:contentStatus/>
</cp:coreProperties>
</file>